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480" windowHeight="1011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D11" i="1"/>
  <c r="C11" i="1"/>
  <c r="B11" i="1"/>
  <c r="E23" i="1" l="1"/>
  <c r="E11" i="1"/>
  <c r="E12" i="1" s="1"/>
  <c r="E25" i="1" l="1"/>
  <c r="E26" i="1"/>
  <c r="E27" i="1" l="1"/>
  <c r="E28" i="1" s="1"/>
</calcChain>
</file>

<file path=xl/sharedStrings.xml><?xml version="1.0" encoding="utf-8"?>
<sst xmlns="http://schemas.openxmlformats.org/spreadsheetml/2006/main" count="37" uniqueCount="34">
  <si>
    <t>Sub-Total 2 (Beneficios Sociales del Personal)</t>
  </si>
  <si>
    <t xml:space="preserve"> </t>
  </si>
  <si>
    <t>1.-REMUNERACIONES DEL PERSONAL</t>
  </si>
  <si>
    <t>INGENIERO ELECTRICO</t>
  </si>
  <si>
    <t>DESCRIPCION</t>
  </si>
  <si>
    <t>CANTIDAD</t>
  </si>
  <si>
    <t>VALOR MENSUAL</t>
  </si>
  <si>
    <t>DECIMO TERCER SUELDO</t>
  </si>
  <si>
    <t>VACACIONES</t>
  </si>
  <si>
    <t>VALOR TOTAL MENSUAL</t>
  </si>
  <si>
    <t>DECIMO CUARTO SUELDO</t>
  </si>
  <si>
    <t xml:space="preserve">CANTIDAD </t>
  </si>
  <si>
    <t>RESIDENCIA</t>
  </si>
  <si>
    <t xml:space="preserve">DESCRIPCION </t>
  </si>
  <si>
    <t xml:space="preserve">COSTO DIARIO  </t>
  </si>
  <si>
    <t>DIAS AL MES</t>
  </si>
  <si>
    <t>IMPRESORA (costo diario = Depreciacion diaria= ($300/24meses)/30días) = $0,42</t>
  </si>
  <si>
    <t>Subtotal 3 (Residencia-Movilización-Equipos)</t>
  </si>
  <si>
    <t xml:space="preserve">Sub-Total 1  (Remuneraciones del personal) </t>
  </si>
  <si>
    <t>IVA  (14%)</t>
  </si>
  <si>
    <t xml:space="preserve">PRESUPUESTO REFERENCIAL (INCLUIDO EL IVA) </t>
  </si>
  <si>
    <t>SUBTOTAL  (A) = VALOR MENSUAL =  Sub-Total 1  (Remuneraciones del personal) + Sub-Total 2 (Beneficios Sociales del Personal) + Subtotal 3 (Residencia-Movilización-Equipos))</t>
  </si>
  <si>
    <t>PRESUPUESTO REFERENCIA (SIN INCLUIR EL IVA) = 4 MESES X SUBTOTAL (A)</t>
  </si>
  <si>
    <t>PRESUPUESTO REFERECIAL DEL PROCESOS DE CONTRATACION: AFD-RSND-CNELLRS-CPNI-001; OBJETO: SERVICIOS DE CONSULTORIA PARA LA FISCALIZACION DE LA OBRA: TRIFASEAMIENTO DE LINEA AGUAS FRIAS DE MEDELLIN - RCTO.  SAN VICENTE DE LAS LOMAS, PARROQUIA ZAPOTAL, CANTON VENTANAS</t>
  </si>
  <si>
    <t xml:space="preserve">ALQUILER DE MOVILIZACION (1 CAMIONETA DOBLE CABINA; MINIMO AÑO 2010); 3 - 4 DÍAS A LA SEMANA </t>
  </si>
  <si>
    <t xml:space="preserve">3. RESIDENCIA-MOVILIZACION - EQUIPOS </t>
  </si>
  <si>
    <t>GPS (costo diario = Depreciacion diaria= ($500/24meses)/30días) = $0,69</t>
  </si>
  <si>
    <t>DISTANCIOMETRO (costo diario = Depreciacion diaria= ($600/24meses)/30días) = $0,83</t>
  </si>
  <si>
    <t>CAMARA FOTOGRAFICA (costo diario = Depreciacion diaria= ($150/24meses)/30días) = $0,21</t>
  </si>
  <si>
    <t>2. BENEFICIOS SOCIALES</t>
  </si>
  <si>
    <t>COMPUTADOR PORTATIL (costo diario = Depreciacion diaria= ($1200/24meses)/30días) = $1,67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</si>
  <si>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EL PLAZO DE EJECUCIÓN FISICA DE LA OBRA SERA DE  120 DÍAS (4 MESES), TIEMPO EN EL CUAL EL CONSULTOR (FISCALIZADOR)     TENDRA PARTICIPACION DEL 100%; SIN EMBARGO EL PLAZO PARA LA EJECUCIÓN DEL CONTRATO DE ESTA CONSULTORIA SERA DE 300 DIAS (10 MESES),  QUE ES LA SUMA DE: 120 DIAS (PLAZO DE EJECUCION DE LA OBRA) MAS 180 DIAS (HASTA LA FECHA DE SUSCRIPCION DEL ACTA DE ENTREGA RECEPCION DEFINITIVA DE LA OBRA); OBSERVAR EN LOS TDR LA FORMA DE PAGO AL CONSULTOR (FISCALIZADOR).</t>
    </r>
  </si>
  <si>
    <t>ING. JACINTO ALVARADO ORTEGA</t>
  </si>
  <si>
    <t>ESPECIALISTA DE CONSTRUCIONES Y FISCALIZACION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</si>
</sst>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0" fillId="0" borderId="2" xfId="0" applyBorder="1"/>
    <xf numFmtId="164" fontId="0" fillId="0" borderId="1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0" fillId="0" borderId="16" xfId="0" applyBorder="1"/>
    <xf numFmtId="0" fontId="1" fillId="0" borderId="17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wrapText="1"/>
    </xf>
    <xf numFmtId="164" fontId="0" fillId="0" borderId="12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3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24" workbookViewId="0">
      <selection activeCell="A36" sqref="A36:E36"/>
    </sheetView>
  </sheetViews>
  <sheetFormatPr baseColWidth="10" defaultRowHeight="15" x14ac:dyDescent="0.25"/>
  <cols>
    <col min="1" max="1" width="47" customWidth="1"/>
    <col min="2" max="2" width="17.7109375" customWidth="1"/>
    <col min="3" max="3" width="17.140625" customWidth="1"/>
    <col min="4" max="4" width="16.85546875" customWidth="1"/>
    <col min="5" max="5" width="17" customWidth="1"/>
  </cols>
  <sheetData>
    <row r="1" spans="1:7" ht="81.75" customHeight="1" thickBot="1" x14ac:dyDescent="0.3">
      <c r="A1" s="38" t="s">
        <v>23</v>
      </c>
      <c r="B1" s="39"/>
      <c r="C1" s="39"/>
      <c r="D1" s="39"/>
      <c r="E1" s="40"/>
      <c r="F1" s="1"/>
      <c r="G1" s="1"/>
    </row>
    <row r="2" spans="1:7" ht="39" customHeight="1" x14ac:dyDescent="0.25">
      <c r="A2" s="50"/>
      <c r="B2" s="51"/>
      <c r="C2" s="51"/>
      <c r="D2" s="51"/>
      <c r="E2" s="52"/>
      <c r="F2" s="1"/>
      <c r="G2" s="1"/>
    </row>
    <row r="3" spans="1:7" ht="21" customHeight="1" x14ac:dyDescent="0.25">
      <c r="A3" s="47" t="s">
        <v>2</v>
      </c>
      <c r="B3" s="48"/>
      <c r="C3" s="48"/>
      <c r="D3" s="48"/>
      <c r="E3" s="49"/>
    </row>
    <row r="4" spans="1:7" ht="18" customHeight="1" x14ac:dyDescent="0.25">
      <c r="A4" s="16" t="s">
        <v>4</v>
      </c>
      <c r="B4" s="6" t="s">
        <v>5</v>
      </c>
      <c r="C4" s="6" t="s">
        <v>6</v>
      </c>
      <c r="D4" s="63"/>
      <c r="E4" s="64"/>
    </row>
    <row r="5" spans="1:7" ht="18.75" customHeight="1" x14ac:dyDescent="0.25">
      <c r="A5" s="17" t="s">
        <v>3</v>
      </c>
      <c r="B5" s="4">
        <v>1</v>
      </c>
      <c r="C5" s="5">
        <v>2200</v>
      </c>
      <c r="D5" s="65"/>
      <c r="E5" s="66"/>
    </row>
    <row r="6" spans="1:7" ht="17.25" customHeight="1" x14ac:dyDescent="0.25">
      <c r="A6" s="47" t="s">
        <v>18</v>
      </c>
      <c r="B6" s="48"/>
      <c r="C6" s="10">
        <v>2200</v>
      </c>
      <c r="D6" s="65"/>
      <c r="E6" s="66"/>
    </row>
    <row r="7" spans="1:7" ht="18.75" customHeight="1" x14ac:dyDescent="0.25">
      <c r="A7" s="56"/>
      <c r="B7" s="57"/>
      <c r="C7" s="57"/>
      <c r="D7" s="58"/>
      <c r="E7" s="59"/>
    </row>
    <row r="8" spans="1:7" ht="28.5" customHeight="1" x14ac:dyDescent="0.25">
      <c r="A8" s="60"/>
      <c r="B8" s="61"/>
      <c r="C8" s="61"/>
      <c r="D8" s="61"/>
      <c r="E8" s="62"/>
    </row>
    <row r="9" spans="1:7" ht="21" customHeight="1" x14ac:dyDescent="0.25">
      <c r="A9" s="41" t="s">
        <v>29</v>
      </c>
      <c r="B9" s="42"/>
      <c r="C9" s="42"/>
      <c r="D9" s="42"/>
      <c r="E9" s="43"/>
    </row>
    <row r="10" spans="1:7" ht="28.5" customHeight="1" x14ac:dyDescent="0.25">
      <c r="A10" s="18" t="s">
        <v>4</v>
      </c>
      <c r="B10" s="6" t="s">
        <v>7</v>
      </c>
      <c r="C10" s="7" t="s">
        <v>10</v>
      </c>
      <c r="D10" s="6" t="s">
        <v>8</v>
      </c>
      <c r="E10" s="19" t="s">
        <v>9</v>
      </c>
    </row>
    <row r="11" spans="1:7" ht="27" customHeight="1" x14ac:dyDescent="0.25">
      <c r="A11" s="20" t="s">
        <v>3</v>
      </c>
      <c r="B11" s="9">
        <f>C5/12</f>
        <v>183.33333333333334</v>
      </c>
      <c r="C11" s="9">
        <f>375/12</f>
        <v>31.25</v>
      </c>
      <c r="D11" s="9">
        <f>(C6/12)/2</f>
        <v>91.666666666666671</v>
      </c>
      <c r="E11" s="21">
        <f>SUM(B11:D11)</f>
        <v>306.25</v>
      </c>
    </row>
    <row r="12" spans="1:7" ht="15.75" customHeight="1" x14ac:dyDescent="0.25">
      <c r="A12" s="41" t="s">
        <v>0</v>
      </c>
      <c r="B12" s="42"/>
      <c r="C12" s="42"/>
      <c r="D12" s="46"/>
      <c r="E12" s="22">
        <f>E11</f>
        <v>306.25</v>
      </c>
    </row>
    <row r="13" spans="1:7" ht="42" customHeight="1" x14ac:dyDescent="0.25">
      <c r="A13" s="53" t="s">
        <v>1</v>
      </c>
      <c r="B13" s="54"/>
      <c r="C13" s="54"/>
      <c r="D13" s="54"/>
      <c r="E13" s="55"/>
    </row>
    <row r="14" spans="1:7" ht="17.25" customHeight="1" x14ac:dyDescent="0.25">
      <c r="A14" s="44" t="s">
        <v>25</v>
      </c>
      <c r="B14" s="45"/>
      <c r="C14" s="45"/>
      <c r="D14" s="12"/>
      <c r="E14" s="23"/>
    </row>
    <row r="15" spans="1:7" ht="15.75" customHeight="1" x14ac:dyDescent="0.25">
      <c r="A15" s="24" t="s">
        <v>13</v>
      </c>
      <c r="B15" s="2" t="s">
        <v>11</v>
      </c>
      <c r="C15" s="11" t="s">
        <v>14</v>
      </c>
      <c r="D15" s="7" t="s">
        <v>15</v>
      </c>
      <c r="E15" s="25" t="s">
        <v>6</v>
      </c>
    </row>
    <row r="16" spans="1:7" ht="26.25" customHeight="1" x14ac:dyDescent="0.25">
      <c r="A16" s="20" t="s">
        <v>12</v>
      </c>
      <c r="B16" s="8">
        <v>1</v>
      </c>
      <c r="C16" s="13">
        <v>20</v>
      </c>
      <c r="D16" s="3">
        <v>22</v>
      </c>
      <c r="E16" s="26">
        <f>C16*D16</f>
        <v>440</v>
      </c>
    </row>
    <row r="17" spans="1:5" ht="45" customHeight="1" x14ac:dyDescent="0.25">
      <c r="A17" s="20" t="s">
        <v>24</v>
      </c>
      <c r="B17" s="3">
        <v>1</v>
      </c>
      <c r="C17" s="13">
        <v>55</v>
      </c>
      <c r="D17" s="3">
        <v>16</v>
      </c>
      <c r="E17" s="26">
        <f t="shared" ref="E17:E22" si="0">C17*D17</f>
        <v>880</v>
      </c>
    </row>
    <row r="18" spans="1:5" ht="39" customHeight="1" x14ac:dyDescent="0.25">
      <c r="A18" s="20" t="s">
        <v>26</v>
      </c>
      <c r="B18" s="3">
        <v>1</v>
      </c>
      <c r="C18" s="13">
        <v>0.69</v>
      </c>
      <c r="D18" s="3">
        <v>30</v>
      </c>
      <c r="E18" s="26">
        <f t="shared" si="0"/>
        <v>20.7</v>
      </c>
    </row>
    <row r="19" spans="1:5" ht="38.25" customHeight="1" x14ac:dyDescent="0.25">
      <c r="A19" s="20" t="s">
        <v>27</v>
      </c>
      <c r="B19" s="3">
        <v>1</v>
      </c>
      <c r="C19" s="13">
        <v>0.83</v>
      </c>
      <c r="D19" s="3">
        <v>30</v>
      </c>
      <c r="E19" s="26">
        <f t="shared" si="0"/>
        <v>24.9</v>
      </c>
    </row>
    <row r="20" spans="1:5" ht="48.75" customHeight="1" x14ac:dyDescent="0.25">
      <c r="A20" s="20" t="s">
        <v>30</v>
      </c>
      <c r="B20" s="3">
        <v>1</v>
      </c>
      <c r="C20" s="13">
        <v>1.67</v>
      </c>
      <c r="D20" s="3">
        <v>30</v>
      </c>
      <c r="E20" s="26">
        <f t="shared" si="0"/>
        <v>50.099999999999994</v>
      </c>
    </row>
    <row r="21" spans="1:5" ht="41.25" customHeight="1" x14ac:dyDescent="0.25">
      <c r="A21" s="20" t="s">
        <v>28</v>
      </c>
      <c r="B21" s="3">
        <v>1</v>
      </c>
      <c r="C21" s="13">
        <v>0.21</v>
      </c>
      <c r="D21" s="3">
        <v>30</v>
      </c>
      <c r="E21" s="26">
        <f t="shared" si="0"/>
        <v>6.3</v>
      </c>
    </row>
    <row r="22" spans="1:5" ht="37.5" customHeight="1" x14ac:dyDescent="0.25">
      <c r="A22" s="27" t="s">
        <v>16</v>
      </c>
      <c r="B22" s="14">
        <v>1</v>
      </c>
      <c r="C22" s="15">
        <v>0.42</v>
      </c>
      <c r="D22" s="14">
        <v>30</v>
      </c>
      <c r="E22" s="26">
        <f t="shared" si="0"/>
        <v>12.6</v>
      </c>
    </row>
    <row r="23" spans="1:5" ht="27" customHeight="1" thickBot="1" x14ac:dyDescent="0.3">
      <c r="A23" s="67" t="s">
        <v>17</v>
      </c>
      <c r="B23" s="68"/>
      <c r="C23" s="68"/>
      <c r="D23" s="69"/>
      <c r="E23" s="29">
        <f>SUM(E16:E22)</f>
        <v>1434.6</v>
      </c>
    </row>
    <row r="24" spans="1:5" ht="33" customHeight="1" thickBot="1" x14ac:dyDescent="0.3">
      <c r="A24" s="32"/>
      <c r="B24" s="33"/>
      <c r="C24" s="33"/>
      <c r="D24" s="33"/>
      <c r="E24" s="34"/>
    </row>
    <row r="25" spans="1:5" ht="35.25" customHeight="1" x14ac:dyDescent="0.25">
      <c r="A25" s="71" t="s">
        <v>21</v>
      </c>
      <c r="B25" s="72"/>
      <c r="C25" s="72"/>
      <c r="D25" s="73"/>
      <c r="E25" s="28">
        <f>C6+E12+E23</f>
        <v>3940.85</v>
      </c>
    </row>
    <row r="26" spans="1:5" ht="33" customHeight="1" x14ac:dyDescent="0.25">
      <c r="A26" s="44" t="s">
        <v>22</v>
      </c>
      <c r="B26" s="45"/>
      <c r="C26" s="45"/>
      <c r="D26" s="70"/>
      <c r="E26" s="30">
        <f>4*(C6+E12+E23)</f>
        <v>15763.4</v>
      </c>
    </row>
    <row r="27" spans="1:5" ht="25.5" customHeight="1" x14ac:dyDescent="0.25">
      <c r="A27" s="44" t="s">
        <v>19</v>
      </c>
      <c r="B27" s="45"/>
      <c r="C27" s="45"/>
      <c r="D27" s="70"/>
      <c r="E27" s="30">
        <f>0.14*E26</f>
        <v>2206.8760000000002</v>
      </c>
    </row>
    <row r="28" spans="1:5" ht="33.75" customHeight="1" thickBot="1" x14ac:dyDescent="0.3">
      <c r="A28" s="67" t="s">
        <v>20</v>
      </c>
      <c r="B28" s="68"/>
      <c r="C28" s="68"/>
      <c r="D28" s="69"/>
      <c r="E28" s="31">
        <f>SUM(E26:E27)</f>
        <v>17970.275999999998</v>
      </c>
    </row>
    <row r="30" spans="1:5" ht="84" customHeight="1" x14ac:dyDescent="0.25">
      <c r="A30" s="35" t="s">
        <v>31</v>
      </c>
      <c r="B30" s="36"/>
      <c r="C30" s="36"/>
      <c r="D30" s="36"/>
      <c r="E30" s="37"/>
    </row>
    <row r="36" spans="1:5" ht="30" customHeight="1" x14ac:dyDescent="0.25">
      <c r="A36" s="74" t="s">
        <v>32</v>
      </c>
      <c r="B36" s="74"/>
      <c r="C36" s="74"/>
      <c r="D36" s="74"/>
      <c r="E36" s="74"/>
    </row>
    <row r="37" spans="1:5" ht="27.75" customHeight="1" x14ac:dyDescent="0.25">
      <c r="A37" s="75" t="s">
        <v>33</v>
      </c>
      <c r="B37" s="75"/>
      <c r="C37" s="75"/>
      <c r="D37" s="75"/>
      <c r="E37" s="75"/>
    </row>
  </sheetData>
  <mergeCells count="19">
    <mergeCell ref="A25:D25"/>
    <mergeCell ref="A36:E36"/>
    <mergeCell ref="A37:E37"/>
    <mergeCell ref="A24:E24"/>
    <mergeCell ref="A30:E30"/>
    <mergeCell ref="A1:E1"/>
    <mergeCell ref="A9:E9"/>
    <mergeCell ref="A14:C14"/>
    <mergeCell ref="A12:D12"/>
    <mergeCell ref="A3:E3"/>
    <mergeCell ref="A6:B6"/>
    <mergeCell ref="A2:E2"/>
    <mergeCell ref="A13:E13"/>
    <mergeCell ref="A7:E8"/>
    <mergeCell ref="D4:E6"/>
    <mergeCell ref="A23:D23"/>
    <mergeCell ref="A26:D26"/>
    <mergeCell ref="A27:D27"/>
    <mergeCell ref="A28:D28"/>
  </mergeCells>
  <pageMargins left="0.7" right="0.7" top="0.75" bottom="0.75" header="0.3" footer="0.3"/>
  <pageSetup paperSize="256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CNEL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j_alvarado</dc:creator>
  <cp:lastModifiedBy>Jacinto C Alvarado</cp:lastModifiedBy>
  <cp:lastPrinted>2017-04-18T21:44:56Z</cp:lastPrinted>
  <dcterms:created xsi:type="dcterms:W3CDTF">2013-08-08T16:42:44Z</dcterms:created>
  <dcterms:modified xsi:type="dcterms:W3CDTF">2017-04-18T21:45:25Z</dcterms:modified>
</cp:coreProperties>
</file>