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X:\CONCURSOS 2019\PROCESOS DE CONTRATACION PUBLICA\AFD\AFD-RSND-CNELSTE-LPN0-009\"/>
    </mc:Choice>
  </mc:AlternateContent>
  <bookViews>
    <workbookView xWindow="0" yWindow="0" windowWidth="12960" windowHeight="9315"/>
  </bookViews>
  <sheets>
    <sheet name="PRESUPUESTO GLOBAL TOTAL" sheetId="1" r:id="rId1"/>
  </sheets>
  <externalReferences>
    <externalReference r:id="rId2"/>
    <externalReference r:id="rId3"/>
  </externalReferences>
  <definedNames>
    <definedName name="_xlnm._FilterDatabase" localSheetId="0" hidden="1">'PRESUPUESTO GLOBAL TOTAL'!$A$101:$F$168</definedName>
    <definedName name="DropZona">[1]Catálogos!$J$10:$J$17</definedName>
    <definedName name="_xlnm.Print_Titles" localSheetId="0">'PRESUPUESTO GLOBAL TOTAL'!$2:$5</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7" i="1" l="1"/>
  <c r="F42" i="1"/>
  <c r="E176" i="1" l="1"/>
  <c r="F176" i="1" s="1"/>
  <c r="E175" i="1"/>
  <c r="F175" i="1" s="1"/>
  <c r="D174" i="1"/>
  <c r="F174" i="1" s="1"/>
  <c r="D173" i="1"/>
  <c r="F173" i="1" s="1"/>
  <c r="F117" i="1"/>
  <c r="F118" i="1"/>
  <c r="F116" i="1"/>
  <c r="F151" i="1"/>
  <c r="F115" i="1"/>
  <c r="F120" i="1"/>
  <c r="F113" i="1"/>
  <c r="F148" i="1"/>
  <c r="F106" i="1"/>
  <c r="F107" i="1"/>
  <c r="F122" i="1"/>
  <c r="F123" i="1"/>
  <c r="F153" i="1"/>
  <c r="F167" i="1"/>
  <c r="F165" i="1"/>
  <c r="F164" i="1"/>
  <c r="F146" i="1"/>
  <c r="F137" i="1"/>
  <c r="F105" i="1"/>
  <c r="F139" i="1"/>
  <c r="F121" i="1"/>
  <c r="F138" i="1"/>
  <c r="F134" i="1"/>
  <c r="F119" i="1"/>
  <c r="F143" i="1"/>
  <c r="F160" i="1"/>
  <c r="F156" i="1"/>
  <c r="F150" i="1"/>
  <c r="F111" i="1"/>
  <c r="F159" i="1"/>
  <c r="F135" i="1"/>
  <c r="F158" i="1"/>
  <c r="F152" i="1"/>
  <c r="F130" i="1"/>
  <c r="F114" i="1"/>
  <c r="F163" i="1"/>
  <c r="F144" i="1"/>
  <c r="F136" i="1"/>
  <c r="F166" i="1"/>
  <c r="F161" i="1"/>
  <c r="F129" i="1"/>
  <c r="F112" i="1"/>
  <c r="F157" i="1"/>
  <c r="F128" i="1"/>
  <c r="F162" i="1"/>
  <c r="F147" i="1"/>
  <c r="F127" i="1"/>
  <c r="F168" i="1"/>
  <c r="F154" i="1"/>
  <c r="F133" i="1"/>
  <c r="F131" i="1"/>
  <c r="F126" i="1"/>
  <c r="F155" i="1"/>
  <c r="F132" i="1"/>
  <c r="F110" i="1"/>
  <c r="F140" i="1"/>
  <c r="F125" i="1"/>
  <c r="F109" i="1"/>
  <c r="F124" i="1"/>
  <c r="F108" i="1"/>
  <c r="F149" i="1"/>
  <c r="F145" i="1"/>
  <c r="F102" i="1"/>
  <c r="F142" i="1"/>
  <c r="F141" i="1"/>
  <c r="F103" i="1"/>
  <c r="F104" i="1"/>
  <c r="F90" i="1"/>
  <c r="F28" i="1"/>
  <c r="F88" i="1"/>
  <c r="F87" i="1"/>
  <c r="F21" i="1"/>
  <c r="F65" i="1"/>
  <c r="F7" i="1"/>
  <c r="F60" i="1"/>
  <c r="F33" i="1"/>
  <c r="F61" i="1"/>
  <c r="F66" i="1"/>
  <c r="F63" i="1"/>
  <c r="F67" i="1"/>
  <c r="F45" i="1"/>
  <c r="F91" i="1"/>
  <c r="F80" i="1"/>
  <c r="F75" i="1"/>
  <c r="F74" i="1"/>
  <c r="F43" i="1"/>
  <c r="F35" i="1"/>
  <c r="F29" i="1"/>
  <c r="F16" i="1"/>
  <c r="F14" i="1"/>
  <c r="F20" i="1"/>
  <c r="F18" i="1"/>
  <c r="F19" i="1"/>
  <c r="F11" i="1"/>
  <c r="F52" i="1"/>
  <c r="F51" i="1"/>
  <c r="F53" i="1"/>
  <c r="F12" i="1"/>
  <c r="F8" i="1"/>
  <c r="F85" i="1"/>
  <c r="F50" i="1"/>
  <c r="F92" i="1"/>
  <c r="F26" i="1"/>
  <c r="F37" i="1"/>
  <c r="F15" i="1"/>
  <c r="F24" i="1"/>
  <c r="F83" i="1"/>
  <c r="F86" i="1"/>
  <c r="F54" i="1"/>
  <c r="F23" i="1"/>
  <c r="F93" i="1"/>
  <c r="F58" i="1"/>
  <c r="F57" i="1"/>
  <c r="F46" i="1"/>
  <c r="F48" i="1"/>
  <c r="F71" i="1"/>
  <c r="F39" i="1"/>
  <c r="F69" i="1"/>
  <c r="F25" i="1"/>
  <c r="F32" i="1"/>
  <c r="F38" i="1"/>
  <c r="F55" i="1"/>
  <c r="F34" i="1"/>
  <c r="F95" i="1"/>
  <c r="F79" i="1"/>
  <c r="F78" i="1"/>
  <c r="F41" i="1"/>
  <c r="F56" i="1"/>
  <c r="F70" i="1"/>
  <c r="F76" i="1"/>
  <c r="F77" i="1"/>
  <c r="F84" i="1"/>
  <c r="F94" i="1"/>
  <c r="F9" i="1"/>
  <c r="F72" i="1"/>
  <c r="F36" i="1"/>
  <c r="F30" i="1"/>
  <c r="F22" i="1"/>
  <c r="F40" i="1"/>
  <c r="F82" i="1"/>
  <c r="F97" i="1"/>
  <c r="F89" i="1"/>
  <c r="F27" i="1"/>
  <c r="F64" i="1"/>
  <c r="F31" i="1"/>
  <c r="F10" i="1"/>
  <c r="F68" i="1"/>
  <c r="F59" i="1"/>
  <c r="F44" i="1"/>
  <c r="F81" i="1"/>
  <c r="F49" i="1"/>
  <c r="F47" i="1"/>
  <c r="F96" i="1"/>
  <c r="F13" i="1"/>
  <c r="F62" i="1"/>
  <c r="F73" i="1"/>
  <c r="F170" i="1" l="1"/>
  <c r="F99" i="1"/>
  <c r="F178" i="1"/>
  <c r="F181" i="1" s="1"/>
  <c r="F180" i="1" l="1"/>
  <c r="F183" i="1" s="1"/>
  <c r="F184" i="1" l="1"/>
  <c r="F186" i="1" s="1"/>
</calcChain>
</file>

<file path=xl/comments1.xml><?xml version="1.0" encoding="utf-8"?>
<comments xmlns="http://schemas.openxmlformats.org/spreadsheetml/2006/main">
  <authors>
    <author>Daniel Bautista</author>
    <author>Control</author>
  </authors>
  <commentList>
    <comment ref="B106" authorId="0" shapeId="0">
      <text>
        <r>
          <rPr>
            <b/>
            <sz val="9"/>
            <color indexed="81"/>
            <rFont val="Tahoma"/>
            <family val="2"/>
          </rPr>
          <t>Daniel Bautista:</t>
        </r>
        <r>
          <rPr>
            <sz val="9"/>
            <color indexed="81"/>
            <rFont val="Tahoma"/>
            <family val="2"/>
          </rPr>
          <t xml:space="preserve">
</t>
        </r>
        <r>
          <rPr>
            <sz val="6"/>
            <color indexed="81"/>
            <rFont val="Calibri"/>
            <family val="2"/>
          </rPr>
          <t>INCLUYE PUESTA A TIERRA E INSTALACION A RED SECUNDARIA</t>
        </r>
      </text>
    </comment>
    <comment ref="B107" authorId="1" shapeId="0">
      <text>
        <r>
          <rPr>
            <b/>
            <sz val="6"/>
            <color indexed="8"/>
            <rFont val="Calibri"/>
            <family val="2"/>
          </rPr>
          <t xml:space="preserve">INCLUYE PUESTA A TIERRA E INSTALACION A RED SECUNDARIA
</t>
        </r>
        <r>
          <rPr>
            <sz val="9"/>
            <color indexed="8"/>
            <rFont val="Tahoma"/>
            <family val="2"/>
          </rPr>
          <t xml:space="preserve">
</t>
        </r>
      </text>
    </comment>
    <comment ref="B136" authorId="1" shapeId="0">
      <text>
        <r>
          <rPr>
            <b/>
            <sz val="9"/>
            <color indexed="8"/>
            <rFont val="Tahoma"/>
            <family val="2"/>
          </rPr>
          <t>para conductor 2x1/0 + 1X1/0</t>
        </r>
        <r>
          <rPr>
            <sz val="9"/>
            <color indexed="8"/>
            <rFont val="Tahoma"/>
            <family val="2"/>
          </rPr>
          <t xml:space="preserve">
</t>
        </r>
      </text>
    </comment>
    <comment ref="B151" authorId="1" shapeId="0">
      <text>
        <r>
          <rPr>
            <b/>
            <sz val="6"/>
            <color indexed="8"/>
            <rFont val="Calibri"/>
            <family val="2"/>
          </rPr>
          <t xml:space="preserve">INCLUYE PUESTA A TIERRA E INSTALACION A RED SECUNDARIA
</t>
        </r>
        <r>
          <rPr>
            <sz val="9"/>
            <color indexed="8"/>
            <rFont val="Tahoma"/>
            <family val="2"/>
          </rPr>
          <t xml:space="preserve">
</t>
        </r>
      </text>
    </comment>
    <comment ref="B163" authorId="1" shapeId="0">
      <text>
        <r>
          <rPr>
            <b/>
            <sz val="9"/>
            <color indexed="8"/>
            <rFont val="Tahoma"/>
            <family val="2"/>
          </rPr>
          <t>para conductor 2x1/0 + 1X1/0</t>
        </r>
        <r>
          <rPr>
            <sz val="9"/>
            <color indexed="8"/>
            <rFont val="Tahoma"/>
            <family val="2"/>
          </rPr>
          <t xml:space="preserve">
</t>
        </r>
      </text>
    </comment>
    <comment ref="B168" authorId="1" shapeId="0">
      <text>
        <r>
          <rPr>
            <b/>
            <sz val="9"/>
            <color indexed="8"/>
            <rFont val="Tahoma"/>
            <family val="2"/>
          </rPr>
          <t>para conductor 2x1/0 + 1X1/0</t>
        </r>
        <r>
          <rPr>
            <sz val="9"/>
            <color indexed="8"/>
            <rFont val="Tahoma"/>
            <family val="2"/>
          </rPr>
          <t xml:space="preserve">
</t>
        </r>
      </text>
    </comment>
  </commentList>
</comments>
</file>

<file path=xl/sharedStrings.xml><?xml version="1.0" encoding="utf-8"?>
<sst xmlns="http://schemas.openxmlformats.org/spreadsheetml/2006/main" count="513" uniqueCount="355">
  <si>
    <t>AFD-RSND-CNELSTE-LPNO-009
“REEMPLAZO DE LINEAS ABIERTAS A PREENSAMBLADAS DENTRO DEL ÁREA DE CONCESIÓN DE LA UNIDAD DE NEGOCIO SANTA ELENA-STE”</t>
  </si>
  <si>
    <t>PRESUPUESTO TOTAL</t>
  </si>
  <si>
    <t>ITEM</t>
  </si>
  <si>
    <t>DESCRIPCIÓN</t>
  </si>
  <si>
    <t>UNIDAD</t>
  </si>
  <si>
    <t>CANTIDAD</t>
  </si>
  <si>
    <t>P.U.</t>
  </si>
  <si>
    <t>SUBTOTAL</t>
  </si>
  <si>
    <t>MATERIALES</t>
  </si>
  <si>
    <t>Poste circular de hormigón armado 12 m, 500 kg</t>
  </si>
  <si>
    <t>UNIT</t>
  </si>
  <si>
    <t>Perno espiga (pin) tope de poste simple de acero galvanizado, 19 mm (3/4") de diám. x 457 mm (18") de long., con accesorios de sujeción</t>
  </si>
  <si>
    <t>Aislador tipo espiga (pin), de porcelana, clase ANSI 56-1, 25 Kv</t>
  </si>
  <si>
    <t>Varilla de armar preformada para conductor de Al</t>
  </si>
  <si>
    <t>Estribo para derivacion, aliacion Cu Sn</t>
  </si>
  <si>
    <t>Grapa de aleación de AL en caliente , derivación para línea en caliente, 2 a 4/0</t>
  </si>
  <si>
    <t>seccionador portafusible 1P, abierto, 100A/15 KV CON ROMPEARCO</t>
  </si>
  <si>
    <t>Cruceta de acero galvanizado, universal, perfil "L" 75x75x6x1200 mm(3x3x1/4x47")</t>
  </si>
  <si>
    <t>Perno "U" de acero galvanizado, 2 tuercas, 2 arandelas planas y 2 de presion de 16x152 mm(5/8x6) ancho dentro de la U</t>
  </si>
  <si>
    <t>Pie de amigo de acero galvanizado, perfil L 38x38x6x700(1 1/2x1 1/2x1/4x27x9/16)</t>
  </si>
  <si>
    <t>Abrazadera de acero galvanizado, pletina, simple (3 pernos), 38 x 4 x 160 mm (1 1/2 x 5/32 x 6 1/2")</t>
  </si>
  <si>
    <t>Conductor de Cu, desnudo, sólido duro, 4 AWG</t>
  </si>
  <si>
    <t>M</t>
  </si>
  <si>
    <t>Perno máquina de acero galvanizado, tuerca, arandela plana y presión 16x38mm(5/8x 1 1/2)</t>
  </si>
  <si>
    <t>Conductor de Cu, aislado PVC 600V, Tipo THHN, No. 1/0 AWG, 19 hilos</t>
  </si>
  <si>
    <t xml:space="preserve">Transformador 25 kVA, 13800 GRdY / 7960 ó 13200 GRdY/7620V-120/240 V </t>
  </si>
  <si>
    <t>Varilla para puesta a tierra tipo copperweld, 16 mm (5/8") de diám. x 1800 mm (71") de long., de alta camada</t>
  </si>
  <si>
    <t>Suelda exotérmica de 150 g</t>
  </si>
  <si>
    <t>Conector dentado estanco de 25 a 95 mm2 (3 - 4/0 AWG) cond. principal y derivado</t>
  </si>
  <si>
    <t>Cable de Cu, desnudo, cableado suave, 2 AWG, 19 hilos</t>
  </si>
  <si>
    <t>Conductor de Cu, aislamiento tipo THHN, 2 AWG, 600V, 19 hilos</t>
  </si>
  <si>
    <t>Conector de aleación de Al, compresión tipo "H"</t>
  </si>
  <si>
    <t>Poste circular de hormigón armado 10 m, 400 kg</t>
  </si>
  <si>
    <t>Abrazadera de acero galvanizado, pletina, simple (3 pernos), 38 x 4 x 160 mm (1 1/ 2 x 11/4 x 6 1/2 ")</t>
  </si>
  <si>
    <t>Tuerca de ojo ovalado de acero galvanizado, para perno de 16 mm (5/8") de diám.</t>
  </si>
  <si>
    <t>Tensor mecánico con perno de ojo, perno con grillete y tuercas de seguridad</t>
  </si>
  <si>
    <t>PROTECTOR PLASTICO P/ PUNTA DE CABLE DE  52MM2 DE SECCION (PC52)</t>
  </si>
  <si>
    <t>Precinto plástico de 7 mm de ancho x 1,8 mm de esp. x 350 mm de long. (U.V. 8MM)</t>
  </si>
  <si>
    <t>Pinza termoplástica de suspensión para neutro portante, de 35 a 95 mm2 ( 2 - 4/0 AWG)</t>
  </si>
  <si>
    <t>Mensula de acero galvanizado, de suspension con ojal espiralado abierto</t>
  </si>
  <si>
    <t>Conector dentado estanco de 35 a 150 mm2 (2 - 3/0 AWG) cond. Principal desnudo y 4 a 35 mm2      ( 12 - 2 AWG) cond. Derivado</t>
  </si>
  <si>
    <t>Protector punta de cable de forma cilíndrica, long. mínima 65 mm, (50 mm2 )</t>
  </si>
  <si>
    <t>Retención preformada para cable de acero galvanizado de 9,53 mm (3/8") de diám.</t>
  </si>
  <si>
    <t xml:space="preserve">Varilla de anclaje de acero galvanizado, 16 mm (5/8") de diám. y 1800 mm (71") </t>
  </si>
  <si>
    <t>BLOQUE DE HORMIGON PARA ANCLA, CON AGUJERO DE 20MM, diametro de la base 400mm, altura de la parte cuilindrica 100mm, altura de la parte tronco conica 100mm, diametro de la base superior 150mm</t>
  </si>
  <si>
    <t>Conductor preensamblado de Al 2 x 50 + 1 x 50 mm2, (Similar a: 2 x 1/0 + 1 x 1/0 AWG)</t>
  </si>
  <si>
    <t>Luminaria con lámpara de alta presión Na de 150W doble nivel de potencia, con brazo para montaje en poste, 240/120V, autocontrolada</t>
  </si>
  <si>
    <t>Conector dentado estanco de 10 a 95 mm2 (7 - 4/0 AWG) cond. principal y derivado 1,5 a 10 mm2.</t>
  </si>
  <si>
    <t>Conductor de Cu, sólido 600V, TW, 14 AWG</t>
  </si>
  <si>
    <t>Conductor de aluminio concentrico xlpe 2x6 + 1x6 mm2.</t>
  </si>
  <si>
    <t>Pinza de anclaje, termoplástica, ajustable para acometidas</t>
  </si>
  <si>
    <t>Conector dentado estanco de 16 a 95 mm2 (3 - 4/0 AWG) cond. principal 4 a 35 mm2 (12-2AWG)  derivado</t>
  </si>
  <si>
    <t>Portafusible aéreo encapsulado</t>
  </si>
  <si>
    <t>Fusible Neozed de 63 A</t>
  </si>
  <si>
    <t>Derivador termoplástico para conductor concéntrico</t>
  </si>
  <si>
    <t>Ménsula para cable</t>
  </si>
  <si>
    <t>Ménsula para fachada</t>
  </si>
  <si>
    <t>Tubo de acero galvanizado de 2 1/2" (63 mm) diametro, 2 mm de espesor, 6 m de largo</t>
  </si>
  <si>
    <t>Caja de policarbonato para proteccion de medidor con Riel DIN 400x220x125 mm</t>
  </si>
  <si>
    <t>Interruptor termomagnético 20 a 50 A, 2 Polo</t>
  </si>
  <si>
    <t>Tornillos con tuerca y arandela  # 6</t>
  </si>
  <si>
    <t>Taco Fisher # 6</t>
  </si>
  <si>
    <t>Clavo de acero de anclaje 63 mm (2 1/2") y fulminante</t>
  </si>
  <si>
    <t>Amarres plásticos de 25 cm, Precinto plástico de 7 mm de ancho x 1,8 mm de esp. x 350 mm de long. (U.V. 8MM)</t>
  </si>
  <si>
    <t>Conector de cobre para sistemas de tierra a golpe de martillo, varilla 12, 7 mm(1/2") rango 6-4 AWG.</t>
  </si>
  <si>
    <t>Conductor de Cu , cableado suave 8 AWG, 7 hilos</t>
  </si>
  <si>
    <t>Tubo 1/2" conduit  pesada PVC para instalaciones electricas</t>
  </si>
  <si>
    <t>Grapa EMT 1/2"</t>
  </si>
  <si>
    <t>Tornillo T/P 1x8</t>
  </si>
  <si>
    <t>Abrazadera de acero galvanizado, pletina, simple (3 pernos), 38 x 4 x 140 mm (1 1/2 x 11/64 x 5 1/2")</t>
  </si>
  <si>
    <t>Aislador de suspensión, de porcelana, clase ANSI 52-1, 15KV</t>
  </si>
  <si>
    <t>Horquilla anclaje de acero galvanizado, 16 mm (5/8") de diám. x 75 mm (3") de long. (Eslabon "U" para sujeción)</t>
  </si>
  <si>
    <t>Grapa terminal apernada tipo pistola, de aleación de Al, 6 - 4/0 Conductor ACSR</t>
  </si>
  <si>
    <t>Guardacabo para cable de acero de 9,51 mm (3/8") de diám.</t>
  </si>
  <si>
    <t>Aislador de retenida, de porcelana, clase ANSI 54-2</t>
  </si>
  <si>
    <t>Cable de acero galvanizado, grado Siemens Martin, 7 hilos, 9,51 mm (3/8") de diám. 3155 kgf</t>
  </si>
  <si>
    <t>Brazo de acero galvanizado, tubular, para tensor farol, 51 mm (2") de diám. x 1 500mm (59") de long., con accesorios de fijación</t>
  </si>
  <si>
    <t>Cable de Al desnudo Tipo ACAR , calbre Nro. 2 AWG</t>
  </si>
  <si>
    <t>Aislador tipo rollo, de porcelana, clase ANSI 53-2, 0,25 kV</t>
  </si>
  <si>
    <t>Bastidor (rack) de acero galvanizado, 1 vías, 38 x 4 mm (1 1/2 x 11/64")</t>
  </si>
  <si>
    <t>Conductor de Cu, aislado PVC 600V, Tipo THHN, No. 4/0 AWG, 19 hilos</t>
  </si>
  <si>
    <t>Conductor preensamblado de Al 2 x 70 + 1 x 70 mm2, (Similar a: 2 x 2/0 + 1 x 2/0 AWG)</t>
  </si>
  <si>
    <t>Conector dentado estanco de 35 a 150 mm2 (2 - 3/0 AWG) cond. Principal y Derivado</t>
  </si>
  <si>
    <t>Conector dentado estanco, doble cuerpo, de 35 a 150 mm2 (2 AWG - 300 MCM) conducotr principal y derivado</t>
  </si>
  <si>
    <t>Poste circular de plástico reforzado con fibra de vidrio, 10 m, 400 kg</t>
  </si>
  <si>
    <t>Poste circular de plástico reforzado con fibra de vidrio, 12 m, 500 kg</t>
  </si>
  <si>
    <t>Retención preformada para conductor de Al. No. 2 AWG</t>
  </si>
  <si>
    <t xml:space="preserve">Transformador 50 kVA, 13800 GRdY/7960 ó 13200 GRdY/7620V-120/240V </t>
  </si>
  <si>
    <t>Cruceta de acero galvanizado, universal, perfil “L” 75 x 75 x 6 x 2400 mm (3 x 3 x 1/4")</t>
  </si>
  <si>
    <t>Pie de amigo de acero galvanizado, perfil "L", 38 x 38 x 6 x 700 mm (1 1/2 x 1 1/2 x 1/4 x 28 ")</t>
  </si>
  <si>
    <t>Perno máquina de acero galvanizado, 16 mm (5/8") de diám. x 38 mm (1 1/2") de long., con tuerca, arandela plana y de presión</t>
  </si>
  <si>
    <t>Perno U de acero galvanizado, 16 mm (5/8") de diám. x 152 mm (6") de ancho dentro de la U, con 2 tuercas, 2 arandelas planas y 2 de presión</t>
  </si>
  <si>
    <t>Perno espiga (pin) corto de acero galvanizado, 19 mm (3/4") de diám. x 300 mm (12") de long.</t>
  </si>
  <si>
    <t>Conductor desnudo sólido de Al, para ataduras, No. 4 AWG</t>
  </si>
  <si>
    <t>Perno de ojo de acero galvanizado, 4 tuercas, 4 arandelas planas y 4 de presion 16 x 254 mm (5/8 x 10 ")</t>
  </si>
  <si>
    <t>Abrazadera de acero galvanizado, pletina, 4 pernos, 38 x 4 x 140mm (1 1/2 x 11/64 x 5 1/2 )</t>
  </si>
  <si>
    <t>Perno rosca corrida de acero galvanizado, 4 tuercas, 4 arandelas planas y 4 de presion 16 x 306 mm (5/8 x 12")</t>
  </si>
  <si>
    <t>Cable de Al desnudo Tipo ACAR , calbre Nro. 4/0 AWG</t>
  </si>
  <si>
    <t xml:space="preserve">Transformador 10 kVA, 13800 GRdY / 7960 ó 13200 GRdY/7620V-120/240 V </t>
  </si>
  <si>
    <t xml:space="preserve">Transformador 15 kVA, 13800 GRdY / 7960 ó 13200 GRdY/7620V-120/240 V </t>
  </si>
  <si>
    <t>Conductor de Cu, aislado PVC 600V, Tipo THHN, No. 2/0 AWG, 19 hilos</t>
  </si>
  <si>
    <t xml:space="preserve">Transformador 37.5 kVA, 13800 GRdY/7960 ó 13200 GRdY/7620V-120/240V </t>
  </si>
  <si>
    <t>A</t>
  </si>
  <si>
    <t>SUBTOTAL MATERIALES</t>
  </si>
  <si>
    <t>MANO DE OBRA</t>
  </si>
  <si>
    <t>EXCAVACION PARA POSTES O ANCLAS TERRENO NORMAL</t>
  </si>
  <si>
    <t>EXCAVACION PARA COLOCAR TUBO POSTE PARA MEDIDOR (medidas del hueco 20x60x20)</t>
  </si>
  <si>
    <t>IZADO DE POSTES H.A. DE 9 a 12 M, CON GRUA</t>
  </si>
  <si>
    <t>IZADO Y COLOCACIÓN DE MATERIAL OBRA CIVIL, PARA POSTE TUBO METALICO DE 21/2", PARA COLOCAR MEDIDOR (Incluye soladar dos pedazos de platinas para colocar medidor )</t>
  </si>
  <si>
    <t>ESTRUCTURA 1CP</t>
  </si>
  <si>
    <t xml:space="preserve">MOVILIZACION A SITIO - IZADO DE POSTE PLASTICO REFORZADO CON FIBRA DE VIDRIO DE 10 a 12 M, A MANO </t>
  </si>
  <si>
    <t>RETIRO DE POSTE</t>
  </si>
  <si>
    <t>INSTALACIÓN DE ESTRUCTURA 1CP</t>
  </si>
  <si>
    <t>INSTALACIÓN ESTRUCTURA 1CP</t>
  </si>
  <si>
    <t>INSTALACIÓN DE ESTRUCTURA RED PREENSAMBLADA TIPO  IPP3 (PASANTE O TANGENTE CON 3 CONDUCTORES)</t>
  </si>
  <si>
    <t>INSTALACIÓN ESTRUCTURA 1CR</t>
  </si>
  <si>
    <t>INSTALACIÓON ESTRUCTURA 1CR</t>
  </si>
  <si>
    <t>INSTALACIÓN DE ESTRUCTURA RED PREENSAMBLADA TIPO IPR3 (RETENSIÓN O TERMINAL, CON 3 CONDUCTORES)</t>
  </si>
  <si>
    <t>INSTALACIÓN ESTRUCTURA TIPO 3SP</t>
  </si>
  <si>
    <t>RETIRO ESTRUCTURA 1CR</t>
  </si>
  <si>
    <t>INSTALACIÓN ESTRUCTURA RED PREENSAMBLADA TIPO  IPP3 (PASANTE O TANGENTE CON 3 CONDUCTORES)</t>
  </si>
  <si>
    <t>INSTALACIÓN ESTRUCTURA TIPO 3SD</t>
  </si>
  <si>
    <t>INSTALACIÓN ESTRUCTURA TIPO 3SR</t>
  </si>
  <si>
    <t>RETIRO ESTRUCTURA 1CP</t>
  </si>
  <si>
    <t>TENDIDO Y REGULADO DE CABLE PREENSAMBLADO 2X50+1X50 mm, 1/0</t>
  </si>
  <si>
    <t>KM</t>
  </si>
  <si>
    <t>INSTALACIÓN ESTRUCTURA RED PREENSAMBLADA TIPO IPR3 (RETENSIÓN O TERMINAL, CON 3 CONDUCTORES)</t>
  </si>
  <si>
    <t>RETIRO DE EMPALME PREENSAMBLADO 3 CONDUCTORES  (DERIVACIONES)</t>
  </si>
  <si>
    <t>RETIRO ESTRUCTURA TIPO 3SP</t>
  </si>
  <si>
    <t>INSTALACIÓN ESTRUCTURA TIPO 1EP</t>
  </si>
  <si>
    <t>RETIRO ESTRUCTURA RED PREENSAMBLADA TIPO IPR3 (RETENSIÓN O TERMINAL, CON 3 CONDUCTORES)</t>
  </si>
  <si>
    <t>INSTALACIÓN DE LUMINARIAS HASTA 150W, 13.8 KV</t>
  </si>
  <si>
    <t>INSTALACIÓN ESTRUCTURA TIPO 1ER</t>
  </si>
  <si>
    <t>RETIRO ESTRUCTURA TIPO 3SD</t>
  </si>
  <si>
    <t>RETIRO TENDIDO, REGULADO Y AMARRE DE CONDUCTOR  # 2 AWG. MT</t>
  </si>
  <si>
    <t>INSTALACIÓN TENDIDO Y REGULADO DE CABLE PREENSAMBLADO 2X50+1X50 mm, 1/0</t>
  </si>
  <si>
    <t>MONTAJE DE ANCLA PARA TENSOR</t>
  </si>
  <si>
    <t>RETIRO TENDIDO Y REGULADO DE CABLE PREENSAMBLADO 2X50+1X50 mm, 1/0</t>
  </si>
  <si>
    <t>INSTALACIÓN DE TENSORES  OFS, FAROL  SIMPLE    (INST. CABLE TENSOR Y ACCESORIOS)</t>
  </si>
  <si>
    <t>INSTALACIÓN ESTRUCTURA TIPO 3EP</t>
  </si>
  <si>
    <t>RETIRO EMPALME PREENSAMBLADO 2 CONDUCTORES (DERIVACIONES)</t>
  </si>
  <si>
    <t>RETIRO ESTRUCTURA TIPO 1EP</t>
  </si>
  <si>
    <t>INSTALACION SISTEMA DE MEDICION (CAJA + MEDIDOR + BREAKER DE PROTECCION + ACOMETIDA) - (ZONA RURAL)</t>
  </si>
  <si>
    <t>RETIRO ESTRUCTURA TIPO 1ER</t>
  </si>
  <si>
    <t>INSTALACIÓN DE LUMINARIAS HASTA 150W</t>
  </si>
  <si>
    <t>Retiro de sistema de medicion (caja + medidor + breaker de proteccion + acometida) - (zona rural)</t>
  </si>
  <si>
    <t>RETIRO ESTRUCTURA RED PREENSAMBLADA TIPO  IPP3 (PASANTE O TANGENTE CON 3 CONDUCTORES)</t>
  </si>
  <si>
    <t>RETIRO ESTRUCTURA TIPO 3EP</t>
  </si>
  <si>
    <t>Levantamiento de informacion o inspeccion de medidores (zona rural)</t>
  </si>
  <si>
    <t>INSTALACIÓN DE TENSORES OTS , A TIERRA SIMPLE    (INST. CABLE TENSOR Y ACCESORIOS) BT</t>
  </si>
  <si>
    <t>Instalacion puesta a tierra sistema de medicion (zona rural)</t>
  </si>
  <si>
    <t>INSTALACIÓN TENDIDO, REGULADO Y AMARRE DE CONDUCTOR  # 2 AWG.</t>
  </si>
  <si>
    <t>Instalacion de tubo poste galvanizado de 2 1/2" ó 3" de diametro - (zona rural)</t>
  </si>
  <si>
    <t>INSTALACIÓN TENDIDO, REGULADO Y AMARRE DE CONDUCTOR  # 4/0 AWG.</t>
  </si>
  <si>
    <t>Ingreso de informacion</t>
  </si>
  <si>
    <t>INSTALACIÓN TENDIDO Y REGULADO DE CABLE PREENSAMBLADO 2X75+1X75 mm, 2/0</t>
  </si>
  <si>
    <t>RETIRO DE ANCLA PARA TENSOR</t>
  </si>
  <si>
    <t>RETIRO TENDIDO, REGULADO Y AMARRE DE CONDUCTOR  # 1/0 AWG.</t>
  </si>
  <si>
    <t>RETIRO TENDIDO, REGULADO Y AMARRE DE CONDUCTOR  # 2 AWG. BT</t>
  </si>
  <si>
    <t xml:space="preserve">RETIRO TENDIDO, REGULADO Y AMARRE DE CONDUCTOR  # 4/0 AWG. </t>
  </si>
  <si>
    <t>RETIRO EMPALME PREENSAMBLADO 3 CONDUCTORES  (DERIVACIONES)</t>
  </si>
  <si>
    <t>INSTALACIÓN EMPALME PREENSAMBLADO 3 CONDUCTORES  (DERIVACIONES)</t>
  </si>
  <si>
    <t>INSTALACIÓN EMPALME PREENSAMBLADO 2 CONDUCTORES (DERIVACIONES)</t>
  </si>
  <si>
    <t>INS. DE TRANSF. MONOF. SEC. BAJANT Y P. TIERRA ( HASTA 25 KVA)</t>
  </si>
  <si>
    <t>INS. DE TRANSF. MONOF. SEC. BAJANT Y P. TIERRA ( DE 37,5 HASTA 75 KVA)</t>
  </si>
  <si>
    <t>RETIRO DE LUMINARIAS HASTA 150W</t>
  </si>
  <si>
    <t>INSTALACIÓN DE SECCIONAMIENTO 1F</t>
  </si>
  <si>
    <t>INSTALACIÓN DE TENSORES OTS , A TIERRA SIMPLE    (INST. CABLE TENSOR Y ACCESORIOS) MT</t>
  </si>
  <si>
    <t>INSTALACIÓN DE TENSORES  OFS, FAROL  SIMPLE    (INST. CABLE TENSOR Y ACCESORIOS) BT</t>
  </si>
  <si>
    <t>RETIRO DE TRANSF. MONOF. SEC. BAJANT Y P. TIERRA ( HASTA 25 KVA)</t>
  </si>
  <si>
    <t>INSTALACIÓN DE TENSORES  OFS, FAROL  SIMPLE    (INST. CABLE TENSOR Y ACCESORIOS) MT</t>
  </si>
  <si>
    <t>INSTALACIÓN DE TENSORES  OPS, POSTE  A POSTE  SIMPLE (INST. CABLE TENSOR Y ACCESORIOS) MT</t>
  </si>
  <si>
    <t>INSTALACIÓN DE TENSORES  OPS, POSTE  A POSTE  SIMPLE (INST. CABLE TENSOR Y ACCESORIOS) BT</t>
  </si>
  <si>
    <t>B</t>
  </si>
  <si>
    <t>SUBTOTAL MANO DE OBRA</t>
  </si>
  <si>
    <t>TRANSPORTE</t>
  </si>
  <si>
    <t>CARGA, TRANSPORTE Y DESCARGA DE POSTES H.A. 9 A 12 M</t>
  </si>
  <si>
    <t>CARGA, TRANSPORTE Y DESCARGA DE POSTES DE FIBRA DE VIDRIO</t>
  </si>
  <si>
    <t>Transporte de materiales (A*FD)</t>
  </si>
  <si>
    <t>GLOBAL</t>
  </si>
  <si>
    <t>Transporte de mano de obra (B*FD)</t>
  </si>
  <si>
    <t>C</t>
  </si>
  <si>
    <t>SUBTOTAL TRANSPORTE</t>
  </si>
  <si>
    <t>D</t>
  </si>
  <si>
    <t>SUBTOTAL MATERIAL Y M.O. (A+B)</t>
  </si>
  <si>
    <t>E</t>
  </si>
  <si>
    <t xml:space="preserve">SUBTOTAL TRANSPORTE (C.) </t>
  </si>
  <si>
    <t>F</t>
  </si>
  <si>
    <t>SUBTOTAL PROYECTO (D+E)</t>
  </si>
  <si>
    <t>G</t>
  </si>
  <si>
    <t>IVA (12% DE SUBTOTAL F)</t>
  </si>
  <si>
    <t>H</t>
  </si>
  <si>
    <t>TOTAL PROYECTO (F+G)</t>
  </si>
  <si>
    <t>1.1</t>
  </si>
  <si>
    <t>1.2</t>
  </si>
  <si>
    <t>1.3</t>
  </si>
  <si>
    <t>1.4</t>
  </si>
  <si>
    <t>3.3</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</si>
  <si>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</si>
  <si>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</si>
  <si>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</si>
  <si>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</si>
  <si>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</si>
  <si>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</si>
  <si>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</si>
  <si>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</si>
  <si>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</si>
  <si>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</si>
  <si>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</si>
  <si>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</si>
  <si>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</si>
  <si>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</si>
  <si>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</si>
  <si>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</si>
  <si>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</si>
  <si>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</si>
  <si>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</si>
  <si>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</si>
  <si>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</si>
  <si>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</si>
  <si>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</si>
  <si>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</si>
  <si>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</si>
  <si>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</si>
  <si>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</si>
  <si>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</si>
  <si>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</si>
  <si>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</si>
  <si>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</si>
  <si>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</si>
  <si>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</si>
  <si>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</si>
  <si>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</si>
  <si>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</si>
  <si>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</si>
  <si>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</si>
  <si>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</si>
  <si>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</si>
  <si>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</si>
  <si>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</si>
  <si>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</si>
  <si>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</si>
  <si>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</si>
  <si>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</si>
  <si>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</si>
  <si>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</si>
  <si>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</si>
  <si>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</si>
  <si>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</si>
  <si>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</si>
  <si>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</si>
  <si>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</si>
  <si>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</si>
  <si>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</si>
  <si>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</si>
  <si>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</si>
  <si>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</si>
  <si>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</si>
  <si>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</si>
  <si>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</si>
  <si>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</si>
  <si>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</si>
  <si>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</si>
  <si>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</si>
  <si>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</si>
  <si>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</si>
  <si>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</si>
  <si>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</si>
  <si>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</si>
  <si>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</si>
  <si>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</si>
  <si>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</si>
  <si>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</si>
  <si>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</si>
  <si>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</si>
  <si>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</si>
  <si>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</si>
  <si>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</si>
  <si>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</si>
  <si>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</si>
  <si>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</si>
  <si>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</si>
  <si>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</si>
  <si>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</si>
  <si>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</si>
  <si>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</si>
  <si>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</si>
  <si>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</si>
  <si>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</si>
  <si>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</si>
  <si>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</si>
  <si>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</si>
  <si>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</si>
  <si>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</si>
  <si>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</si>
  <si>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</si>
  <si>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</si>
  <si>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</si>
  <si>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</si>
  <si>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</si>
  <si>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</si>
  <si>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</si>
  <si>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</si>
  <si>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</si>
  <si>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</si>
  <si>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</si>
  <si>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</si>
  <si>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</si>
  <si>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</si>
  <si>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</si>
  <si>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</si>
  <si>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</si>
  <si>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</si>
  <si>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</si>
  <si>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</si>
  <si>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</si>
  <si>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</si>
  <si>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</si>
  <si>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</si>
  <si>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</si>
  <si>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</si>
  <si>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</si>
  <si>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</si>
  <si>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</si>
  <si>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</si>
  <si>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</si>
  <si>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</si>
  <si>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</si>
  <si>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</si>
  <si>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</si>
  <si>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</si>
  <si>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</si>
  <si>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</si>
  <si>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</si>
  <si>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</si>
  <si>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</si>
  <si>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</si>
  <si>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</si>
  <si>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</si>
  <si>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</si>
  <si>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</si>
  <si>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</si>
  <si>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</si>
  <si>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</si>
  <si>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</si>
  <si>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</si>
  <si>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</si>
  <si>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</si>
  <si>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</si>
  <si>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</si>
  <si>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</si>
  <si>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</si>
  <si>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3.1</t>
  </si>
  <si>
    <t>3.2</t>
  </si>
  <si>
    <t>3.4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</si>
</sst>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quot;€&quot;_-;\-* #,##0.00\ &quot;€&quot;_-;_-* &quot;-&quot;??\ &quot;€&quot;_-;_-@_-"/>
    <numFmt numFmtId="165" formatCode="_ [$$-300A]* #,##0.00_ ;_ [$$-300A]* \-#,##0.00_ ;_ [$$-300A]* &quot;-&quot;??_ ;_ @_ "/>
    <numFmt numFmtId="166" formatCode="0.000"/>
    <numFmt numFmtId="167" formatCode="_ [$$-300A]* #,##0.000_ ;_ [$$-300A]* \-#,##0.000_ ;_ [$$-300A]* &quot;-&quot;??_ ;_ @_ "/>
  </numFmts>
  <fonts count="14"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8"/>
      <name val="Arial"/>
      <family val="2"/>
    </font>
    <font>
      <sz val="11"/>
      <color theme="1"/>
      <name val="Arial"/>
      <family val="2"/>
    </font>
    <font>
      <b/>
      <sz val="9"/>
      <color indexed="8"/>
      <name val="Tahoma"/>
      <family val="2"/>
    </font>
    <font>
      <sz val="9"/>
      <color indexed="8"/>
      <name val="Tahoma"/>
      <family val="2"/>
    </font>
    <font>
      <b/>
      <sz val="6"/>
      <color indexed="8"/>
      <name val="Calibri"/>
      <family val="2"/>
    </font>
    <font>
      <b/>
      <sz val="9"/>
      <color indexed="81"/>
      <name val="Tahoma"/>
      <family val="2"/>
    </font>
    <font>
      <sz val="9"/>
      <color indexed="81"/>
      <name val="Tahoma"/>
      <family val="2"/>
    </font>
    <font>
      <sz val="6"/>
      <color indexed="81"/>
      <name val="Calibri"/>
      <family val="2"/>
    </font>
    <font>
      <sz val="12"/>
      <color theme="1"/>
      <name val="Calibri"/>
      <family val="2"/>
      <scheme val="minor"/>
    </font>
    <font>
      <sz val="12"/>
      <color rgb="FF000000"/>
      <name val="Calibri"/>
      <family val="2"/>
    </font>
  </fonts>
  <fills count="5">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rgb="FFFFC000"/>
        <bgColor indexed="64"/>
      </patternFill>
    </fill>
  </fills>
  <borders count="3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top style="medium">
        <color indexed="64"/>
      </top>
      <bottom style="medium">
        <color indexed="64"/>
      </bottom>
      <diagonal/>
    </border>
  </borders>
  <cellStyleXfs count="4">
    <xf numFmtId="0" fontId="0" fillId="0" borderId="0"/>
    <xf numFmtId="164" fontId="1" fillId="0" borderId="0" applyFont="0" applyFill="0" applyBorder="0" applyAlignment="0" applyProtection="0"/>
    <xf numFmtId="0" fontId="1" fillId="0" borderId="0"/>
    <xf numFmtId="0" fontId="3" fillId="0" borderId="0"/>
  </cellStyleXfs>
  <cellXfs count="126">
    <xf numFmtId="0" fontId="0" fillId="0" borderId="0" xfId="0"/>
    <xf numFmtId="0" fontId="0" fillId="0" borderId="0" xfId="0" applyAlignment="1">
      <alignment horizontal="center"/>
    </xf>
    <xf numFmtId="165" fontId="0" fillId="0" borderId="0" xfId="1" applyNumberFormat="1" applyFont="1"/>
    <xf numFmtId="0" fontId="0" fillId="0" borderId="0" xfId="0" applyAlignment="1">
      <alignment vertical="center"/>
    </xf>
    <xf numFmtId="0" fontId="0" fillId="0" borderId="7" xfId="0" applyBorder="1" applyAlignment="1">
      <alignment horizontal="center" vertical="center"/>
    </xf>
    <xf numFmtId="0" fontId="2" fillId="0" borderId="8" xfId="0" applyFont="1" applyBorder="1" applyAlignment="1">
      <alignment vertical="center"/>
    </xf>
    <xf numFmtId="0" fontId="0" fillId="0" borderId="8" xfId="0" applyBorder="1" applyAlignment="1">
      <alignment horizontal="center" vertical="center"/>
    </xf>
    <xf numFmtId="0" fontId="0" fillId="0" borderId="8" xfId="0" applyBorder="1" applyAlignment="1">
      <alignment vertical="center"/>
    </xf>
    <xf numFmtId="165" fontId="0" fillId="0" borderId="8" xfId="1" applyNumberFormat="1" applyFont="1" applyBorder="1" applyAlignment="1">
      <alignment vertical="center"/>
    </xf>
    <xf numFmtId="165" fontId="0" fillId="0" borderId="9" xfId="1" applyNumberFormat="1" applyFont="1" applyBorder="1" applyAlignment="1">
      <alignment vertical="center"/>
    </xf>
    <xf numFmtId="0" fontId="2" fillId="4" borderId="10" xfId="2" applyFont="1" applyFill="1" applyBorder="1" applyAlignment="1">
      <alignment horizontal="center" vertical="center" wrapText="1"/>
    </xf>
    <xf numFmtId="0" fontId="2" fillId="4" borderId="11" xfId="2" applyFont="1" applyFill="1" applyBorder="1" applyAlignment="1">
      <alignment horizontal="center" vertical="center" wrapText="1"/>
    </xf>
    <xf numFmtId="0" fontId="2" fillId="4" borderId="12" xfId="2" applyFont="1" applyFill="1" applyBorder="1" applyAlignment="1">
      <alignment horizontal="center" vertical="center" wrapText="1"/>
    </xf>
    <xf numFmtId="165" fontId="2" fillId="4" borderId="12" xfId="1" applyNumberFormat="1" applyFont="1" applyFill="1" applyBorder="1" applyAlignment="1">
      <alignment horizontal="center" vertical="center" wrapText="1"/>
    </xf>
    <xf numFmtId="165" fontId="2" fillId="4" borderId="13" xfId="1" applyNumberFormat="1" applyFont="1" applyFill="1" applyBorder="1" applyAlignment="1">
      <alignment horizontal="center" vertical="center" wrapText="1"/>
    </xf>
    <xf numFmtId="0" fontId="2" fillId="3" borderId="10" xfId="0" applyFont="1" applyFill="1" applyBorder="1" applyAlignment="1">
      <alignment horizontal="center"/>
    </xf>
    <xf numFmtId="0" fontId="2" fillId="3" borderId="14" xfId="0" applyFont="1" applyFill="1" applyBorder="1"/>
    <xf numFmtId="0" fontId="0" fillId="3" borderId="14" xfId="0" applyFill="1" applyBorder="1" applyAlignment="1">
      <alignment horizontal="center"/>
    </xf>
    <xf numFmtId="0" fontId="0" fillId="3" borderId="14" xfId="0" applyFill="1" applyBorder="1"/>
    <xf numFmtId="165" fontId="0" fillId="3" borderId="14" xfId="1" applyNumberFormat="1" applyFont="1" applyFill="1" applyBorder="1" applyAlignment="1">
      <alignment horizontal="left"/>
    </xf>
    <xf numFmtId="165" fontId="0" fillId="3" borderId="15" xfId="1" applyNumberFormat="1" applyFont="1" applyFill="1" applyBorder="1"/>
    <xf numFmtId="2" fontId="0" fillId="0" borderId="16" xfId="0" applyNumberFormat="1" applyBorder="1" applyAlignment="1">
      <alignment horizontal="center"/>
    </xf>
    <xf numFmtId="0" fontId="0" fillId="0" borderId="17" xfId="0" applyBorder="1"/>
    <xf numFmtId="0" fontId="0" fillId="0" borderId="17" xfId="0" applyBorder="1" applyAlignment="1">
      <alignment horizontal="center"/>
    </xf>
    <xf numFmtId="165" fontId="0" fillId="0" borderId="17" xfId="1" applyNumberFormat="1" applyFont="1" applyBorder="1"/>
    <xf numFmtId="165" fontId="0" fillId="0" borderId="18" xfId="1" applyNumberFormat="1" applyFont="1" applyBorder="1"/>
    <xf numFmtId="2" fontId="0" fillId="0" borderId="4" xfId="0" applyNumberFormat="1" applyBorder="1" applyAlignment="1">
      <alignment horizontal="center"/>
    </xf>
    <xf numFmtId="0" fontId="0" fillId="0" borderId="5" xfId="0" applyBorder="1"/>
    <xf numFmtId="0" fontId="0" fillId="0" borderId="5" xfId="0" applyBorder="1" applyAlignment="1">
      <alignment horizontal="center"/>
    </xf>
    <xf numFmtId="165" fontId="0" fillId="0" borderId="5" xfId="1" applyNumberFormat="1" applyFont="1" applyBorder="1"/>
    <xf numFmtId="1" fontId="0" fillId="0" borderId="17" xfId="0" applyNumberFormat="1" applyBorder="1"/>
    <xf numFmtId="0" fontId="0" fillId="0" borderId="17" xfId="0" applyBorder="1" applyAlignment="1">
      <alignment horizontal="right"/>
    </xf>
    <xf numFmtId="166" fontId="0" fillId="0" borderId="19" xfId="0" applyNumberFormat="1" applyBorder="1" applyAlignment="1">
      <alignment horizontal="center"/>
    </xf>
    <xf numFmtId="0" fontId="0" fillId="0" borderId="20" xfId="0" applyBorder="1"/>
    <xf numFmtId="0" fontId="0" fillId="0" borderId="20" xfId="0" applyBorder="1" applyAlignment="1">
      <alignment horizontal="center"/>
    </xf>
    <xf numFmtId="165" fontId="0" fillId="0" borderId="20" xfId="1" applyNumberFormat="1" applyFont="1" applyBorder="1"/>
    <xf numFmtId="165" fontId="0" fillId="0" borderId="21" xfId="1" applyNumberFormat="1" applyFont="1" applyBorder="1"/>
    <xf numFmtId="0" fontId="2" fillId="0" borderId="22" xfId="0" applyFont="1" applyBorder="1" applyAlignment="1">
      <alignment horizontal="center"/>
    </xf>
    <xf numFmtId="0" fontId="2" fillId="0" borderId="12" xfId="0" applyFont="1" applyBorder="1"/>
    <xf numFmtId="0" fontId="0" fillId="0" borderId="12" xfId="0" applyBorder="1" applyAlignment="1">
      <alignment horizontal="center"/>
    </xf>
    <xf numFmtId="0" fontId="0" fillId="0" borderId="12" xfId="0" applyBorder="1"/>
    <xf numFmtId="165" fontId="0" fillId="0" borderId="12" xfId="1" applyNumberFormat="1" applyFont="1" applyBorder="1"/>
    <xf numFmtId="165" fontId="2" fillId="0" borderId="13" xfId="1" applyNumberFormat="1" applyFont="1" applyBorder="1"/>
    <xf numFmtId="0" fontId="2" fillId="0" borderId="23" xfId="0" applyFont="1" applyBorder="1" applyAlignment="1">
      <alignment horizontal="center"/>
    </xf>
    <xf numFmtId="0" fontId="2" fillId="0" borderId="24" xfId="0" applyFont="1" applyBorder="1"/>
    <xf numFmtId="0" fontId="0" fillId="0" borderId="24" xfId="0" applyBorder="1" applyAlignment="1">
      <alignment horizontal="center"/>
    </xf>
    <xf numFmtId="0" fontId="0" fillId="0" borderId="24" xfId="0" applyBorder="1"/>
    <xf numFmtId="165" fontId="0" fillId="0" borderId="24" xfId="1" applyNumberFormat="1" applyFont="1" applyBorder="1"/>
    <xf numFmtId="165" fontId="2" fillId="0" borderId="25" xfId="1" applyNumberFormat="1" applyFont="1" applyBorder="1"/>
    <xf numFmtId="0" fontId="2" fillId="3" borderId="22" xfId="0" applyFont="1" applyFill="1" applyBorder="1" applyAlignment="1">
      <alignment horizontal="center"/>
    </xf>
    <xf numFmtId="0" fontId="2" fillId="3" borderId="12" xfId="0" applyFont="1" applyFill="1" applyBorder="1"/>
    <xf numFmtId="0" fontId="0" fillId="3" borderId="12" xfId="0" applyFill="1" applyBorder="1" applyAlignment="1">
      <alignment horizontal="center"/>
    </xf>
    <xf numFmtId="0" fontId="0" fillId="3" borderId="12" xfId="0" applyFill="1" applyBorder="1"/>
    <xf numFmtId="165" fontId="0" fillId="3" borderId="12" xfId="1" applyNumberFormat="1" applyFont="1" applyFill="1" applyBorder="1" applyAlignment="1">
      <alignment horizontal="left"/>
    </xf>
    <xf numFmtId="165" fontId="0" fillId="3" borderId="13" xfId="1" applyNumberFormat="1" applyFont="1" applyFill="1" applyBorder="1"/>
    <xf numFmtId="0" fontId="4" fillId="0" borderId="26" xfId="3" applyFont="1" applyFill="1" applyBorder="1" applyAlignment="1">
      <alignment vertical="center"/>
    </xf>
    <xf numFmtId="0" fontId="3" fillId="0" borderId="17" xfId="3" applyFont="1" applyFill="1" applyBorder="1" applyAlignment="1">
      <alignment horizontal="center" vertical="center"/>
    </xf>
    <xf numFmtId="0" fontId="0" fillId="0" borderId="17" xfId="0" applyFill="1" applyBorder="1"/>
    <xf numFmtId="165" fontId="0" fillId="0" borderId="18" xfId="1" applyNumberFormat="1" applyFont="1" applyFill="1" applyBorder="1"/>
    <xf numFmtId="165" fontId="0" fillId="0" borderId="5" xfId="1" applyNumberFormat="1" applyFont="1" applyFill="1" applyBorder="1"/>
    <xf numFmtId="165" fontId="0" fillId="0" borderId="17" xfId="1" applyNumberFormat="1" applyFont="1" applyFill="1" applyBorder="1"/>
    <xf numFmtId="2" fontId="0" fillId="0" borderId="19" xfId="0" applyNumberFormat="1" applyBorder="1" applyAlignment="1">
      <alignment horizontal="center"/>
    </xf>
    <xf numFmtId="0" fontId="0" fillId="0" borderId="23" xfId="0" applyBorder="1" applyAlignment="1">
      <alignment horizontal="center"/>
    </xf>
    <xf numFmtId="165" fontId="0" fillId="0" borderId="25" xfId="1" applyNumberFormat="1" applyFont="1" applyBorder="1"/>
    <xf numFmtId="0" fontId="2" fillId="3" borderId="29" xfId="0" applyFont="1" applyFill="1" applyBorder="1" applyAlignment="1">
      <alignment horizontal="center"/>
    </xf>
    <xf numFmtId="0" fontId="0" fillId="0" borderId="19" xfId="0" applyBorder="1" applyAlignment="1">
      <alignment horizontal="center"/>
    </xf>
    <xf numFmtId="0" fontId="0" fillId="0" borderId="31" xfId="0" applyBorder="1" applyAlignment="1">
      <alignment horizontal="center"/>
    </xf>
    <xf numFmtId="0" fontId="0" fillId="0" borderId="32" xfId="0" applyBorder="1"/>
    <xf numFmtId="0" fontId="0" fillId="0" borderId="32" xfId="0" applyBorder="1" applyAlignment="1">
      <alignment horizontal="center"/>
    </xf>
    <xf numFmtId="165" fontId="0" fillId="0" borderId="32" xfId="1" applyNumberFormat="1" applyFont="1" applyBorder="1"/>
    <xf numFmtId="165" fontId="0" fillId="0" borderId="33" xfId="1" applyNumberFormat="1" applyFont="1" applyBorder="1"/>
    <xf numFmtId="0" fontId="2" fillId="2" borderId="31" xfId="0" applyFont="1" applyFill="1" applyBorder="1" applyAlignment="1">
      <alignment horizontal="center"/>
    </xf>
    <xf numFmtId="0" fontId="2" fillId="2" borderId="34" xfId="0" applyFont="1" applyFill="1" applyBorder="1"/>
    <xf numFmtId="0" fontId="2" fillId="2" borderId="32" xfId="0" applyFont="1" applyFill="1" applyBorder="1" applyAlignment="1">
      <alignment horizontal="center"/>
    </xf>
    <xf numFmtId="0" fontId="2" fillId="2" borderId="32" xfId="0" applyFont="1" applyFill="1" applyBorder="1"/>
    <xf numFmtId="165" fontId="2" fillId="2" borderId="26" xfId="1" applyNumberFormat="1" applyFont="1" applyFill="1" applyBorder="1"/>
    <xf numFmtId="165" fontId="2" fillId="2" borderId="33" xfId="1" applyNumberFormat="1" applyFont="1" applyFill="1" applyBorder="1"/>
    <xf numFmtId="0" fontId="2" fillId="2" borderId="4" xfId="0" applyFont="1" applyFill="1" applyBorder="1" applyAlignment="1">
      <alignment horizontal="center"/>
    </xf>
    <xf numFmtId="0" fontId="2" fillId="2" borderId="27" xfId="0" applyFont="1" applyFill="1" applyBorder="1"/>
    <xf numFmtId="0" fontId="2" fillId="2" borderId="35" xfId="0" applyFont="1" applyFill="1" applyBorder="1" applyAlignment="1">
      <alignment horizontal="center"/>
    </xf>
    <xf numFmtId="0" fontId="2" fillId="2" borderId="35" xfId="0" applyFont="1" applyFill="1" applyBorder="1"/>
    <xf numFmtId="165" fontId="2" fillId="2" borderId="28" xfId="1" applyNumberFormat="1" applyFont="1" applyFill="1" applyBorder="1"/>
    <xf numFmtId="165" fontId="2" fillId="2" borderId="36" xfId="1" applyNumberFormat="1" applyFont="1" applyFill="1" applyBorder="1"/>
    <xf numFmtId="0" fontId="2" fillId="0" borderId="30" xfId="0" applyFont="1" applyFill="1" applyBorder="1" applyAlignment="1">
      <alignment horizontal="center"/>
    </xf>
    <xf numFmtId="0" fontId="2" fillId="0" borderId="0" xfId="0" applyFont="1" applyFill="1" applyBorder="1"/>
    <xf numFmtId="0" fontId="0" fillId="0" borderId="0" xfId="0" applyBorder="1" applyAlignment="1">
      <alignment horizontal="center"/>
    </xf>
    <xf numFmtId="0" fontId="0" fillId="0" borderId="0" xfId="0" applyBorder="1"/>
    <xf numFmtId="165" fontId="0" fillId="0" borderId="0" xfId="1" applyNumberFormat="1" applyFont="1" applyBorder="1"/>
    <xf numFmtId="165" fontId="0" fillId="0" borderId="37" xfId="1" applyNumberFormat="1" applyFont="1" applyBorder="1"/>
    <xf numFmtId="0" fontId="2" fillId="2" borderId="19" xfId="0" applyFont="1" applyFill="1" applyBorder="1" applyAlignment="1">
      <alignment horizontal="center"/>
    </xf>
    <xf numFmtId="0" fontId="2" fillId="2" borderId="22" xfId="0" applyFont="1" applyFill="1" applyBorder="1" applyAlignment="1">
      <alignment horizontal="center"/>
    </xf>
    <xf numFmtId="0" fontId="2" fillId="2" borderId="38" xfId="0" applyFont="1" applyFill="1" applyBorder="1"/>
    <xf numFmtId="0" fontId="2" fillId="2" borderId="14" xfId="0" applyFont="1" applyFill="1" applyBorder="1" applyAlignment="1">
      <alignment horizontal="center"/>
    </xf>
    <xf numFmtId="0" fontId="2" fillId="2" borderId="14" xfId="0" applyFont="1" applyFill="1" applyBorder="1"/>
    <xf numFmtId="165" fontId="2" fillId="2" borderId="11" xfId="1" applyNumberFormat="1" applyFont="1" applyFill="1" applyBorder="1"/>
    <xf numFmtId="165" fontId="2" fillId="2" borderId="15" xfId="1" applyNumberFormat="1" applyFont="1" applyFill="1" applyBorder="1"/>
    <xf numFmtId="0" fontId="2" fillId="0" borderId="0" xfId="0" applyFont="1" applyAlignment="1">
      <alignment horizontal="center"/>
    </xf>
    <xf numFmtId="0" fontId="12" fillId="0" borderId="17" xfId="0" applyFont="1" applyBorder="1" applyAlignment="1">
      <alignment wrapText="1"/>
    </xf>
    <xf numFmtId="0" fontId="12" fillId="0" borderId="5" xfId="0" applyFont="1" applyBorder="1" applyAlignment="1">
      <alignment wrapText="1"/>
    </xf>
    <xf numFmtId="0" fontId="12" fillId="0" borderId="17" xfId="0" applyFont="1" applyFill="1" applyBorder="1"/>
    <xf numFmtId="165" fontId="12" fillId="0" borderId="18" xfId="1" applyNumberFormat="1" applyFont="1" applyFill="1" applyBorder="1"/>
    <xf numFmtId="0" fontId="12" fillId="0" borderId="5" xfId="0" applyFont="1" applyFill="1" applyBorder="1"/>
    <xf numFmtId="165" fontId="12" fillId="0" borderId="5" xfId="1" applyNumberFormat="1" applyFont="1" applyFill="1" applyBorder="1" applyAlignment="1">
      <alignment horizontal="right" vertical="center"/>
    </xf>
    <xf numFmtId="165" fontId="12" fillId="0" borderId="6" xfId="1" applyNumberFormat="1" applyFont="1" applyFill="1" applyBorder="1"/>
    <xf numFmtId="165" fontId="12" fillId="0" borderId="5" xfId="1" applyNumberFormat="1" applyFont="1" applyFill="1" applyBorder="1"/>
    <xf numFmtId="165" fontId="13" fillId="0" borderId="5" xfId="1" applyNumberFormat="1" applyFont="1" applyFill="1" applyBorder="1" applyAlignment="1">
      <alignment horizontal="center" vertical="center"/>
    </xf>
    <xf numFmtId="165" fontId="12" fillId="0" borderId="17" xfId="1" applyNumberFormat="1" applyFont="1" applyFill="1" applyBorder="1"/>
    <xf numFmtId="0" fontId="12" fillId="0" borderId="5" xfId="0" applyFont="1" applyFill="1" applyBorder="1" applyAlignment="1">
      <alignment horizontal="right"/>
    </xf>
    <xf numFmtId="165" fontId="12" fillId="0" borderId="6" xfId="0" applyNumberFormat="1" applyFont="1" applyFill="1" applyBorder="1"/>
    <xf numFmtId="166" fontId="12" fillId="0" borderId="5" xfId="0" applyNumberFormat="1" applyFont="1" applyFill="1" applyBorder="1" applyAlignment="1">
      <alignment horizontal="right"/>
    </xf>
    <xf numFmtId="166" fontId="12" fillId="0" borderId="5" xfId="0" applyNumberFormat="1" applyFont="1" applyFill="1" applyBorder="1"/>
    <xf numFmtId="1" fontId="12" fillId="0" borderId="5" xfId="0" applyNumberFormat="1" applyFont="1" applyFill="1" applyBorder="1"/>
    <xf numFmtId="0" fontId="12" fillId="0" borderId="17" xfId="0" applyFont="1" applyBorder="1" applyAlignment="1">
      <alignment horizontal="center" wrapText="1"/>
    </xf>
    <xf numFmtId="0" fontId="5" fillId="0" borderId="28" xfId="0" applyFont="1" applyBorder="1"/>
    <xf numFmtId="0" fontId="0" fillId="0" borderId="5" xfId="0" applyBorder="1" applyAlignment="1">
      <alignment horizontal="right"/>
    </xf>
    <xf numFmtId="165" fontId="13" fillId="0" borderId="17" xfId="1" applyNumberFormat="1" applyFont="1" applyFill="1" applyBorder="1" applyAlignment="1">
      <alignment horizontal="center" vertical="center"/>
    </xf>
    <xf numFmtId="0" fontId="0" fillId="0" borderId="16" xfId="0" applyNumberFormat="1" applyBorder="1" applyAlignment="1">
      <alignment horizontal="center"/>
    </xf>
    <xf numFmtId="49" fontId="0" fillId="0" borderId="16" xfId="0" applyNumberFormat="1" applyBorder="1" applyAlignment="1">
      <alignment horizontal="center"/>
    </xf>
    <xf numFmtId="0" fontId="12" fillId="0" borderId="17" xfId="0" applyFont="1" applyFill="1" applyBorder="1" applyAlignment="1">
      <alignment wrapText="1"/>
    </xf>
    <xf numFmtId="167" fontId="2" fillId="0" borderId="13" xfId="1" applyNumberFormat="1" applyFont="1" applyBorder="1"/>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cellXfs>
  <cellStyles count="4">
    <cellStyle name="Moneda" xfId="1" builtinId="4"/>
    <cellStyle name="Normal" xfId="0" builtinId="0"/>
    <cellStyle name="Normal 2" xfId="3"/>
    <cellStyle name="Normal 5 2"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PS_URBANIZACION\GENERAL\MASTUDILLO\2017\FORMATO%20%20PER%20-%202018\SISDAT%20-%202018\FORMULARIO%20DE%20PROYECTOS%20SISDAT%20201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Clientes%20Especiales\2019\MODIFICACIONES%20CAF%20AFD\AFD%20PRESUPUESTO%20REEMPLAZO%20DE%20L&#205;NEAS%20ABIERTAS%20A%20PREENSAMBLADAS%20CNEL%20EP%20UN%20STE-OBR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entificación"/>
      <sheetName val="Proyecto Inversión"/>
      <sheetName val="Características Físicas"/>
      <sheetName val="Indicadores"/>
      <sheetName val="Mesajes de Error"/>
      <sheetName val="Cronogramas"/>
      <sheetName val="Financiamiento"/>
      <sheetName val="Usuarios"/>
      <sheetName val="Materiales"/>
      <sheetName val="Bienes y Servicios"/>
      <sheetName val="Listado Materiales"/>
      <sheetName val="Formulas"/>
      <sheetName val="Catálogos"/>
      <sheetName val="CODPARROQUIA"/>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0">
          <cell r="J10" t="str">
            <v>15N</v>
          </cell>
        </row>
        <row r="11">
          <cell r="J11" t="str">
            <v>15S</v>
          </cell>
        </row>
        <row r="12">
          <cell r="J12" t="str">
            <v>16N</v>
          </cell>
        </row>
        <row r="13">
          <cell r="J13" t="str">
            <v>16S</v>
          </cell>
        </row>
        <row r="14">
          <cell r="J14" t="str">
            <v>17N</v>
          </cell>
        </row>
        <row r="15">
          <cell r="J15" t="str">
            <v>17S</v>
          </cell>
        </row>
        <row r="16">
          <cell r="J16" t="str">
            <v>18N</v>
          </cell>
        </row>
        <row r="17">
          <cell r="J17" t="str">
            <v>18S</v>
          </cell>
        </row>
      </sheetData>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ERIALES C1"/>
      <sheetName val="PRESUPUESTO C1"/>
      <sheetName val="MATERIALES C2"/>
      <sheetName val="PRESUPUESTO C2"/>
      <sheetName val="MATERIALES C3"/>
      <sheetName val="PRESUPUESTO C3"/>
      <sheetName val="MATERIALES C4"/>
      <sheetName val="PRESUPUESTO C4"/>
      <sheetName val="MATERIALES C5"/>
      <sheetName val="PRESUPUESTO C5"/>
      <sheetName val="MATERIALES C6"/>
      <sheetName val="PRESUPUESTO C6"/>
      <sheetName val="PRESUPUESTO TOTAL"/>
      <sheetName val="PRESUPUESTO GENERAL TOTAL"/>
    </sheetNames>
    <sheetDataSet>
      <sheetData sheetId="0"/>
      <sheetData sheetId="1">
        <row r="102">
          <cell r="D102">
            <v>9</v>
          </cell>
        </row>
        <row r="103">
          <cell r="E103">
            <v>818.88015000000053</v>
          </cell>
        </row>
        <row r="104">
          <cell r="E104">
            <v>320.74872060000001</v>
          </cell>
        </row>
      </sheetData>
      <sheetData sheetId="2"/>
      <sheetData sheetId="3">
        <row r="119">
          <cell r="D119">
            <v>9</v>
          </cell>
        </row>
        <row r="120">
          <cell r="E120">
            <v>943.11539999999957</v>
          </cell>
        </row>
        <row r="121">
          <cell r="E121">
            <v>394.77286560000005</v>
          </cell>
        </row>
      </sheetData>
      <sheetData sheetId="4"/>
      <sheetData sheetId="5">
        <row r="138">
          <cell r="D138">
            <v>27</v>
          </cell>
        </row>
        <row r="139">
          <cell r="D139">
            <v>5</v>
          </cell>
        </row>
        <row r="140">
          <cell r="E140">
            <v>2935.87</v>
          </cell>
        </row>
        <row r="141">
          <cell r="E141">
            <v>1304.7678131753942</v>
          </cell>
        </row>
      </sheetData>
      <sheetData sheetId="6"/>
      <sheetData sheetId="7">
        <row r="154">
          <cell r="D154">
            <v>41</v>
          </cell>
        </row>
        <row r="155">
          <cell r="E155">
            <v>5265.42</v>
          </cell>
        </row>
        <row r="156">
          <cell r="E156">
            <v>2210.0570945500003</v>
          </cell>
        </row>
      </sheetData>
      <sheetData sheetId="8"/>
      <sheetData sheetId="9">
        <row r="133">
          <cell r="D133">
            <v>22</v>
          </cell>
        </row>
        <row r="134">
          <cell r="E134">
            <v>1342.6376</v>
          </cell>
        </row>
        <row r="135">
          <cell r="E135">
            <v>495.45397920000005</v>
          </cell>
        </row>
      </sheetData>
      <sheetData sheetId="10"/>
      <sheetData sheetId="11">
        <row r="155">
          <cell r="D155">
            <v>56</v>
          </cell>
        </row>
        <row r="156">
          <cell r="E156">
            <v>3728.49386</v>
          </cell>
        </row>
        <row r="157">
          <cell r="E157">
            <v>1634.7538407199995</v>
          </cell>
        </row>
      </sheetData>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189"/>
  <sheetViews>
    <sheetView showGridLines="0" tabSelected="1" zoomScale="70" zoomScaleNormal="70" workbookViewId="0">
      <selection activeCell="F183" sqref="A2:F183"/>
    </sheetView>
  </sheetViews>
  <sheetFormatPr baseColWidth="10" defaultRowHeight="15" x14ac:dyDescent="0.25"/>
  <cols>
    <col min="1" max="1" width="10.28515625" style="1" customWidth="1"/>
    <col min="2" max="2" width="129.85546875" customWidth="1"/>
    <col min="3" max="3" width="11.42578125" style="1"/>
    <col min="4" max="4" width="14.42578125" customWidth="1"/>
    <col min="5" max="5" width="14.5703125" style="2" customWidth="1"/>
    <col min="6" max="6" width="17.7109375" style="2" customWidth="1"/>
  </cols>
  <sheetData>
    <row r="1" spans="1:6" ht="15.75" thickBot="1" x14ac:dyDescent="0.3"/>
    <row r="2" spans="1:6" s="3" customFormat="1" ht="31.5" customHeight="1" x14ac:dyDescent="0.25">
      <c r="A2" s="120" t="s">
        <v>0</v>
      </c>
      <c r="B2" s="121"/>
      <c r="C2" s="121"/>
      <c r="D2" s="121"/>
      <c r="E2" s="121"/>
      <c r="F2" s="122"/>
    </row>
    <row r="3" spans="1:6" s="3" customFormat="1" ht="13.5" customHeight="1" x14ac:dyDescent="0.25">
      <c r="A3" s="123" t="s">
        <v>1</v>
      </c>
      <c r="B3" s="124"/>
      <c r="C3" s="124"/>
      <c r="D3" s="124"/>
      <c r="E3" s="124"/>
      <c r="F3" s="125"/>
    </row>
    <row r="4" spans="1:6" s="3" customFormat="1" ht="17.25" customHeight="1" thickBot="1" x14ac:dyDescent="0.3">
      <c r="A4" s="4"/>
      <c r="B4" s="5"/>
      <c r="C4" s="6"/>
      <c r="D4" s="7"/>
      <c r="E4" s="8"/>
      <c r="F4" s="9"/>
    </row>
    <row r="5" spans="1:6" ht="15.75" thickBot="1" x14ac:dyDescent="0.3">
      <c r="A5" s="10" t="s">
        <v>2</v>
      </c>
      <c r="B5" s="11" t="s">
        <v>3</v>
      </c>
      <c r="C5" s="12" t="s">
        <v>4</v>
      </c>
      <c r="D5" s="12" t="s">
        <v>5</v>
      </c>
      <c r="E5" s="13" t="s">
        <v>6</v>
      </c>
      <c r="F5" s="14" t="s">
        <v>7</v>
      </c>
    </row>
    <row r="6" spans="1:6" ht="15.75" thickBot="1" x14ac:dyDescent="0.3">
      <c r="A6" s="15">
        <v>1</v>
      </c>
      <c r="B6" s="16" t="s">
        <v>8</v>
      </c>
      <c r="C6" s="17"/>
      <c r="D6" s="18"/>
      <c r="E6" s="19"/>
      <c r="F6" s="20"/>
    </row>
    <row r="7" spans="1:6" ht="15.75" x14ac:dyDescent="0.25">
      <c r="A7" s="116" t="s">
        <v>193</v>
      </c>
      <c r="B7" s="97" t="s">
        <v>95</v>
      </c>
      <c r="C7" s="112" t="s">
        <v>10</v>
      </c>
      <c r="D7" s="31">
        <v>6</v>
      </c>
      <c r="E7" s="24">
        <v>7.98</v>
      </c>
      <c r="F7" s="25">
        <f t="shared" ref="F7:F38" si="0">D7*E7</f>
        <v>47.88</v>
      </c>
    </row>
    <row r="8" spans="1:6" ht="15.75" x14ac:dyDescent="0.25">
      <c r="A8" s="116" t="s">
        <v>194</v>
      </c>
      <c r="B8" s="98" t="s">
        <v>69</v>
      </c>
      <c r="C8" s="112" t="s">
        <v>10</v>
      </c>
      <c r="D8" s="114">
        <v>54</v>
      </c>
      <c r="E8" s="29">
        <v>6.23</v>
      </c>
      <c r="F8" s="25">
        <f t="shared" si="0"/>
        <v>336.42</v>
      </c>
    </row>
    <row r="9" spans="1:6" ht="16.5" customHeight="1" x14ac:dyDescent="0.25">
      <c r="A9" s="116" t="s">
        <v>195</v>
      </c>
      <c r="B9" s="98" t="s">
        <v>33</v>
      </c>
      <c r="C9" s="112" t="s">
        <v>10</v>
      </c>
      <c r="D9" s="27">
        <v>283</v>
      </c>
      <c r="E9" s="29">
        <v>7.3</v>
      </c>
      <c r="F9" s="25">
        <f t="shared" si="0"/>
        <v>2065.9</v>
      </c>
    </row>
    <row r="10" spans="1:6" ht="15.75" x14ac:dyDescent="0.25">
      <c r="A10" s="116" t="s">
        <v>196</v>
      </c>
      <c r="B10" s="98" t="s">
        <v>20</v>
      </c>
      <c r="C10" s="112" t="s">
        <v>10</v>
      </c>
      <c r="D10" s="27">
        <v>13</v>
      </c>
      <c r="E10" s="29">
        <v>7.3</v>
      </c>
      <c r="F10" s="25">
        <f t="shared" si="0"/>
        <v>94.899999999999991</v>
      </c>
    </row>
    <row r="11" spans="1:6" ht="15.75" x14ac:dyDescent="0.25">
      <c r="A11" s="116" t="s">
        <v>198</v>
      </c>
      <c r="B11" s="98" t="s">
        <v>74</v>
      </c>
      <c r="C11" s="112" t="s">
        <v>10</v>
      </c>
      <c r="D11" s="114">
        <v>34</v>
      </c>
      <c r="E11" s="29">
        <v>3.69</v>
      </c>
      <c r="F11" s="25">
        <f t="shared" si="0"/>
        <v>125.46</v>
      </c>
    </row>
    <row r="12" spans="1:6" ht="15.75" x14ac:dyDescent="0.25">
      <c r="A12" s="116" t="s">
        <v>199</v>
      </c>
      <c r="B12" s="98" t="s">
        <v>70</v>
      </c>
      <c r="C12" s="112" t="s">
        <v>10</v>
      </c>
      <c r="D12" s="114">
        <v>222</v>
      </c>
      <c r="E12" s="29">
        <v>11.12</v>
      </c>
      <c r="F12" s="25">
        <f t="shared" si="0"/>
        <v>2468.64</v>
      </c>
    </row>
    <row r="13" spans="1:6" ht="15.75" x14ac:dyDescent="0.25">
      <c r="A13" s="117" t="s">
        <v>200</v>
      </c>
      <c r="B13" s="98" t="s">
        <v>12</v>
      </c>
      <c r="C13" s="112" t="s">
        <v>10</v>
      </c>
      <c r="D13" s="27">
        <v>56</v>
      </c>
      <c r="E13" s="29">
        <v>15.09</v>
      </c>
      <c r="F13" s="25">
        <f t="shared" si="0"/>
        <v>845.04</v>
      </c>
    </row>
    <row r="14" spans="1:6" ht="15.75" x14ac:dyDescent="0.25">
      <c r="A14" s="117" t="s">
        <v>201</v>
      </c>
      <c r="B14" s="98" t="s">
        <v>78</v>
      </c>
      <c r="C14" s="112" t="s">
        <v>10</v>
      </c>
      <c r="D14" s="114">
        <v>44</v>
      </c>
      <c r="E14" s="29">
        <v>1.46</v>
      </c>
      <c r="F14" s="25">
        <f t="shared" si="0"/>
        <v>64.239999999999995</v>
      </c>
    </row>
    <row r="15" spans="1:6" ht="15.75" x14ac:dyDescent="0.25">
      <c r="A15" s="117" t="s">
        <v>202</v>
      </c>
      <c r="B15" s="98" t="s">
        <v>63</v>
      </c>
      <c r="C15" s="112" t="s">
        <v>10</v>
      </c>
      <c r="D15" s="27">
        <v>224</v>
      </c>
      <c r="E15" s="29">
        <v>0.22</v>
      </c>
      <c r="F15" s="25">
        <f t="shared" si="0"/>
        <v>49.28</v>
      </c>
    </row>
    <row r="16" spans="1:6" ht="15.75" x14ac:dyDescent="0.25">
      <c r="A16" s="117" t="s">
        <v>203</v>
      </c>
      <c r="B16" s="98" t="s">
        <v>79</v>
      </c>
      <c r="C16" s="112" t="s">
        <v>10</v>
      </c>
      <c r="D16" s="114">
        <v>44</v>
      </c>
      <c r="E16" s="29">
        <v>2.97</v>
      </c>
      <c r="F16" s="25">
        <f t="shared" si="0"/>
        <v>130.68</v>
      </c>
    </row>
    <row r="17" spans="1:6" ht="31.5" x14ac:dyDescent="0.25">
      <c r="A17" s="117" t="s">
        <v>204</v>
      </c>
      <c r="B17" s="98" t="s">
        <v>44</v>
      </c>
      <c r="C17" s="112" t="s">
        <v>10</v>
      </c>
      <c r="D17" s="27">
        <v>164</v>
      </c>
      <c r="E17" s="29">
        <v>9.0299999999999994</v>
      </c>
      <c r="F17" s="25">
        <f t="shared" si="0"/>
        <v>1480.9199999999998</v>
      </c>
    </row>
    <row r="18" spans="1:6" ht="15.75" x14ac:dyDescent="0.25">
      <c r="A18" s="117" t="s">
        <v>205</v>
      </c>
      <c r="B18" s="97" t="s">
        <v>76</v>
      </c>
      <c r="C18" s="112" t="s">
        <v>10</v>
      </c>
      <c r="D18" s="31">
        <v>75</v>
      </c>
      <c r="E18" s="24">
        <v>29.59</v>
      </c>
      <c r="F18" s="25">
        <f t="shared" si="0"/>
        <v>2219.25</v>
      </c>
    </row>
    <row r="19" spans="1:6" ht="15.75" x14ac:dyDescent="0.25">
      <c r="A19" s="117" t="s">
        <v>206</v>
      </c>
      <c r="B19" s="97" t="s">
        <v>75</v>
      </c>
      <c r="C19" s="112" t="s">
        <v>22</v>
      </c>
      <c r="D19" s="31">
        <v>1981</v>
      </c>
      <c r="E19" s="24">
        <v>1.4</v>
      </c>
      <c r="F19" s="25">
        <f t="shared" si="0"/>
        <v>2773.3999999999996</v>
      </c>
    </row>
    <row r="20" spans="1:6" ht="15.75" x14ac:dyDescent="0.25">
      <c r="A20" s="117" t="s">
        <v>207</v>
      </c>
      <c r="B20" s="97" t="s">
        <v>77</v>
      </c>
      <c r="C20" s="112" t="s">
        <v>22</v>
      </c>
      <c r="D20" s="31">
        <v>2471</v>
      </c>
      <c r="E20" s="24">
        <v>0.62</v>
      </c>
      <c r="F20" s="25">
        <f t="shared" si="0"/>
        <v>1532.02</v>
      </c>
    </row>
    <row r="21" spans="1:6" ht="15.75" x14ac:dyDescent="0.25">
      <c r="A21" s="117" t="s">
        <v>208</v>
      </c>
      <c r="B21" s="97" t="s">
        <v>97</v>
      </c>
      <c r="C21" s="112" t="s">
        <v>22</v>
      </c>
      <c r="D21" s="31">
        <v>1551</v>
      </c>
      <c r="E21" s="24">
        <v>2</v>
      </c>
      <c r="F21" s="25">
        <f t="shared" si="0"/>
        <v>3102</v>
      </c>
    </row>
    <row r="22" spans="1:6" ht="15.75" x14ac:dyDescent="0.25">
      <c r="A22" s="117" t="s">
        <v>209</v>
      </c>
      <c r="B22" s="97" t="s">
        <v>29</v>
      </c>
      <c r="C22" s="112" t="s">
        <v>22</v>
      </c>
      <c r="D22" s="22">
        <v>169</v>
      </c>
      <c r="E22" s="24">
        <v>4.24</v>
      </c>
      <c r="F22" s="25">
        <f t="shared" si="0"/>
        <v>716.56000000000006</v>
      </c>
    </row>
    <row r="23" spans="1:6" ht="15.75" x14ac:dyDescent="0.25">
      <c r="A23" s="117" t="s">
        <v>210</v>
      </c>
      <c r="B23" s="97" t="s">
        <v>58</v>
      </c>
      <c r="C23" s="112" t="s">
        <v>10</v>
      </c>
      <c r="D23" s="22">
        <v>225</v>
      </c>
      <c r="E23" s="24">
        <v>26.66</v>
      </c>
      <c r="F23" s="25">
        <f t="shared" si="0"/>
        <v>5998.5</v>
      </c>
    </row>
    <row r="24" spans="1:6" ht="15.75" x14ac:dyDescent="0.25">
      <c r="A24" s="117" t="s">
        <v>211</v>
      </c>
      <c r="B24" s="97" t="s">
        <v>62</v>
      </c>
      <c r="C24" s="112" t="s">
        <v>10</v>
      </c>
      <c r="D24" s="22">
        <v>673</v>
      </c>
      <c r="E24" s="24">
        <v>0.26</v>
      </c>
      <c r="F24" s="25">
        <f t="shared" si="0"/>
        <v>174.98000000000002</v>
      </c>
    </row>
    <row r="25" spans="1:6" ht="15.75" x14ac:dyDescent="0.25">
      <c r="A25" s="117" t="s">
        <v>212</v>
      </c>
      <c r="B25" s="97" t="s">
        <v>49</v>
      </c>
      <c r="C25" s="112" t="s">
        <v>22</v>
      </c>
      <c r="D25" s="22">
        <v>6720</v>
      </c>
      <c r="E25" s="24">
        <v>1.94</v>
      </c>
      <c r="F25" s="25">
        <f t="shared" si="0"/>
        <v>13036.8</v>
      </c>
    </row>
    <row r="26" spans="1:6" ht="15.75" x14ac:dyDescent="0.25">
      <c r="A26" s="117" t="s">
        <v>213</v>
      </c>
      <c r="B26" s="97" t="s">
        <v>65</v>
      </c>
      <c r="C26" s="112" t="s">
        <v>22</v>
      </c>
      <c r="D26" s="22">
        <v>479</v>
      </c>
      <c r="E26" s="24">
        <v>1.24</v>
      </c>
      <c r="F26" s="25">
        <f t="shared" si="0"/>
        <v>593.96</v>
      </c>
    </row>
    <row r="27" spans="1:6" ht="15.75" x14ac:dyDescent="0.25">
      <c r="A27" s="117" t="s">
        <v>214</v>
      </c>
      <c r="B27" s="97" t="s">
        <v>24</v>
      </c>
      <c r="C27" s="112" t="s">
        <v>22</v>
      </c>
      <c r="D27" s="22">
        <v>54</v>
      </c>
      <c r="E27" s="24">
        <v>8.8699999999999992</v>
      </c>
      <c r="F27" s="25">
        <f t="shared" si="0"/>
        <v>478.97999999999996</v>
      </c>
    </row>
    <row r="28" spans="1:6" ht="15.75" x14ac:dyDescent="0.25">
      <c r="A28" s="117" t="s">
        <v>215</v>
      </c>
      <c r="B28" s="97" t="s">
        <v>100</v>
      </c>
      <c r="C28" s="112" t="s">
        <v>22</v>
      </c>
      <c r="D28" s="31">
        <v>6</v>
      </c>
      <c r="E28" s="24">
        <v>10.7</v>
      </c>
      <c r="F28" s="25">
        <f t="shared" si="0"/>
        <v>64.199999999999989</v>
      </c>
    </row>
    <row r="29" spans="1:6" ht="15.75" x14ac:dyDescent="0.25">
      <c r="A29" s="117" t="s">
        <v>216</v>
      </c>
      <c r="B29" s="97" t="s">
        <v>80</v>
      </c>
      <c r="C29" s="112" t="s">
        <v>22</v>
      </c>
      <c r="D29" s="31">
        <v>18</v>
      </c>
      <c r="E29" s="24">
        <v>17.190000000000001</v>
      </c>
      <c r="F29" s="25">
        <f t="shared" si="0"/>
        <v>309.42</v>
      </c>
    </row>
    <row r="30" spans="1:6" ht="15.75" x14ac:dyDescent="0.25">
      <c r="A30" s="117" t="s">
        <v>217</v>
      </c>
      <c r="B30" s="97" t="s">
        <v>30</v>
      </c>
      <c r="C30" s="112" t="s">
        <v>22</v>
      </c>
      <c r="D30" s="22">
        <v>19.5</v>
      </c>
      <c r="E30" s="24">
        <v>4.29</v>
      </c>
      <c r="F30" s="25">
        <f t="shared" si="0"/>
        <v>83.655000000000001</v>
      </c>
    </row>
    <row r="31" spans="1:6" ht="15.75" x14ac:dyDescent="0.25">
      <c r="A31" s="117" t="s">
        <v>218</v>
      </c>
      <c r="B31" s="97" t="s">
        <v>21</v>
      </c>
      <c r="C31" s="112" t="s">
        <v>22</v>
      </c>
      <c r="D31" s="22">
        <v>39</v>
      </c>
      <c r="E31" s="24">
        <v>0.94</v>
      </c>
      <c r="F31" s="25">
        <f t="shared" si="0"/>
        <v>36.659999999999997</v>
      </c>
    </row>
    <row r="32" spans="1:6" ht="15.75" x14ac:dyDescent="0.25">
      <c r="A32" s="117" t="s">
        <v>219</v>
      </c>
      <c r="B32" s="97" t="s">
        <v>48</v>
      </c>
      <c r="C32" s="112" t="s">
        <v>22</v>
      </c>
      <c r="D32" s="22">
        <v>903</v>
      </c>
      <c r="E32" s="24">
        <v>0.28999999999999998</v>
      </c>
      <c r="F32" s="25">
        <f t="shared" si="0"/>
        <v>261.87</v>
      </c>
    </row>
    <row r="33" spans="1:6" ht="15.75" x14ac:dyDescent="0.25">
      <c r="A33" s="117" t="s">
        <v>220</v>
      </c>
      <c r="B33" s="97" t="s">
        <v>93</v>
      </c>
      <c r="C33" s="112" t="s">
        <v>22</v>
      </c>
      <c r="D33" s="31">
        <v>145</v>
      </c>
      <c r="E33" s="24">
        <v>0.94</v>
      </c>
      <c r="F33" s="25">
        <f t="shared" si="0"/>
        <v>136.29999999999998</v>
      </c>
    </row>
    <row r="34" spans="1:6" ht="15.75" x14ac:dyDescent="0.25">
      <c r="A34" s="117" t="s">
        <v>221</v>
      </c>
      <c r="B34" s="97" t="s">
        <v>45</v>
      </c>
      <c r="C34" s="112" t="s">
        <v>22</v>
      </c>
      <c r="D34" s="22">
        <v>1227</v>
      </c>
      <c r="E34" s="24">
        <v>3.65</v>
      </c>
      <c r="F34" s="25">
        <f t="shared" si="0"/>
        <v>4478.55</v>
      </c>
    </row>
    <row r="35" spans="1:6" ht="15.75" x14ac:dyDescent="0.25">
      <c r="A35" s="117" t="s">
        <v>222</v>
      </c>
      <c r="B35" s="97" t="s">
        <v>81</v>
      </c>
      <c r="C35" s="112" t="s">
        <v>22</v>
      </c>
      <c r="D35" s="31">
        <v>3301.6379999999999</v>
      </c>
      <c r="E35" s="24">
        <v>4.54</v>
      </c>
      <c r="F35" s="25">
        <f t="shared" si="0"/>
        <v>14989.436519999999</v>
      </c>
    </row>
    <row r="36" spans="1:6" ht="15.75" x14ac:dyDescent="0.25">
      <c r="A36" s="117" t="s">
        <v>223</v>
      </c>
      <c r="B36" s="97" t="s">
        <v>31</v>
      </c>
      <c r="C36" s="112" t="s">
        <v>10</v>
      </c>
      <c r="D36" s="22">
        <v>18</v>
      </c>
      <c r="E36" s="24">
        <v>2.21</v>
      </c>
      <c r="F36" s="25">
        <f t="shared" si="0"/>
        <v>39.78</v>
      </c>
    </row>
    <row r="37" spans="1:6" ht="15.75" x14ac:dyDescent="0.25">
      <c r="A37" s="117" t="s">
        <v>224</v>
      </c>
      <c r="B37" s="97" t="s">
        <v>64</v>
      </c>
      <c r="C37" s="112" t="s">
        <v>10</v>
      </c>
      <c r="D37" s="22">
        <v>224</v>
      </c>
      <c r="E37" s="24">
        <v>9.17</v>
      </c>
      <c r="F37" s="25">
        <f t="shared" si="0"/>
        <v>2054.08</v>
      </c>
    </row>
    <row r="38" spans="1:6" ht="15.75" x14ac:dyDescent="0.25">
      <c r="A38" s="117" t="s">
        <v>225</v>
      </c>
      <c r="B38" s="97" t="s">
        <v>47</v>
      </c>
      <c r="C38" s="112" t="s">
        <v>10</v>
      </c>
      <c r="D38" s="22">
        <v>260</v>
      </c>
      <c r="E38" s="24">
        <v>2.84</v>
      </c>
      <c r="F38" s="25">
        <f t="shared" si="0"/>
        <v>738.4</v>
      </c>
    </row>
    <row r="39" spans="1:6" ht="15.75" x14ac:dyDescent="0.25">
      <c r="A39" s="117" t="s">
        <v>226</v>
      </c>
      <c r="B39" s="97" t="s">
        <v>51</v>
      </c>
      <c r="C39" s="112" t="s">
        <v>10</v>
      </c>
      <c r="D39" s="22">
        <v>672</v>
      </c>
      <c r="E39" s="24">
        <v>2.81</v>
      </c>
      <c r="F39" s="25">
        <f t="shared" ref="F39:F70" si="1">D39*E39</f>
        <v>1888.32</v>
      </c>
    </row>
    <row r="40" spans="1:6" ht="15.75" x14ac:dyDescent="0.25">
      <c r="A40" s="117" t="s">
        <v>227</v>
      </c>
      <c r="B40" s="97" t="s">
        <v>28</v>
      </c>
      <c r="C40" s="112" t="s">
        <v>10</v>
      </c>
      <c r="D40" s="22">
        <v>13</v>
      </c>
      <c r="E40" s="24">
        <v>3.07</v>
      </c>
      <c r="F40" s="25">
        <f t="shared" si="1"/>
        <v>39.909999999999997</v>
      </c>
    </row>
    <row r="41" spans="1:6" ht="15.75" x14ac:dyDescent="0.25">
      <c r="A41" s="117" t="s">
        <v>228</v>
      </c>
      <c r="B41" s="97" t="s">
        <v>40</v>
      </c>
      <c r="C41" s="112" t="s">
        <v>10</v>
      </c>
      <c r="D41" s="22">
        <v>208</v>
      </c>
      <c r="E41" s="24">
        <v>3.53</v>
      </c>
      <c r="F41" s="25">
        <f t="shared" si="1"/>
        <v>734.24</v>
      </c>
    </row>
    <row r="42" spans="1:6" ht="15.75" x14ac:dyDescent="0.25">
      <c r="A42" s="117" t="s">
        <v>229</v>
      </c>
      <c r="B42" s="97" t="s">
        <v>82</v>
      </c>
      <c r="C42" s="112" t="s">
        <v>10</v>
      </c>
      <c r="D42" s="31">
        <v>11</v>
      </c>
      <c r="E42" s="24">
        <v>3.53</v>
      </c>
      <c r="F42" s="25">
        <f t="shared" si="1"/>
        <v>38.83</v>
      </c>
    </row>
    <row r="43" spans="1:6" ht="15.75" x14ac:dyDescent="0.25">
      <c r="A43" s="117" t="s">
        <v>230</v>
      </c>
      <c r="B43" s="97" t="s">
        <v>83</v>
      </c>
      <c r="C43" s="112" t="s">
        <v>10</v>
      </c>
      <c r="D43" s="31">
        <v>39</v>
      </c>
      <c r="E43" s="24">
        <v>9.48</v>
      </c>
      <c r="F43" s="25">
        <f t="shared" si="1"/>
        <v>369.72</v>
      </c>
    </row>
    <row r="44" spans="1:6" ht="15.75" x14ac:dyDescent="0.25">
      <c r="A44" s="117" t="s">
        <v>231</v>
      </c>
      <c r="B44" s="97" t="s">
        <v>17</v>
      </c>
      <c r="C44" s="112" t="s">
        <v>10</v>
      </c>
      <c r="D44" s="22">
        <v>13</v>
      </c>
      <c r="E44" s="24">
        <v>55.33</v>
      </c>
      <c r="F44" s="25">
        <f t="shared" si="1"/>
        <v>719.29</v>
      </c>
    </row>
    <row r="45" spans="1:6" ht="15.75" x14ac:dyDescent="0.25">
      <c r="A45" s="117" t="s">
        <v>232</v>
      </c>
      <c r="B45" s="97" t="s">
        <v>88</v>
      </c>
      <c r="C45" s="112" t="s">
        <v>10</v>
      </c>
      <c r="D45" s="31">
        <v>24</v>
      </c>
      <c r="E45" s="24">
        <v>79.349999999999994</v>
      </c>
      <c r="F45" s="25">
        <f t="shared" si="1"/>
        <v>1904.3999999999999</v>
      </c>
    </row>
    <row r="46" spans="1:6" ht="15.75" x14ac:dyDescent="0.25">
      <c r="A46" s="117" t="s">
        <v>233</v>
      </c>
      <c r="B46" s="97" t="s">
        <v>54</v>
      </c>
      <c r="C46" s="112" t="s">
        <v>10</v>
      </c>
      <c r="D46" s="22">
        <v>225</v>
      </c>
      <c r="E46" s="24">
        <v>1.01</v>
      </c>
      <c r="F46" s="25">
        <f t="shared" si="1"/>
        <v>227.25</v>
      </c>
    </row>
    <row r="47" spans="1:6" ht="15.75" x14ac:dyDescent="0.25">
      <c r="A47" s="117" t="s">
        <v>234</v>
      </c>
      <c r="B47" s="97" t="s">
        <v>14</v>
      </c>
      <c r="C47" s="112" t="s">
        <v>10</v>
      </c>
      <c r="D47" s="22">
        <v>17</v>
      </c>
      <c r="E47" s="24">
        <v>9.64</v>
      </c>
      <c r="F47" s="25">
        <f t="shared" si="1"/>
        <v>163.88</v>
      </c>
    </row>
    <row r="48" spans="1:6" ht="15.75" x14ac:dyDescent="0.25">
      <c r="A48" s="117" t="s">
        <v>235</v>
      </c>
      <c r="B48" s="97" t="s">
        <v>53</v>
      </c>
      <c r="C48" s="112" t="s">
        <v>10</v>
      </c>
      <c r="D48" s="22">
        <v>448</v>
      </c>
      <c r="E48" s="24">
        <v>1.07</v>
      </c>
      <c r="F48" s="25">
        <f t="shared" si="1"/>
        <v>479.36</v>
      </c>
    </row>
    <row r="49" spans="1:6" ht="15.75" x14ac:dyDescent="0.25">
      <c r="A49" s="117" t="s">
        <v>236</v>
      </c>
      <c r="B49" s="97" t="s">
        <v>15</v>
      </c>
      <c r="C49" s="112" t="s">
        <v>10</v>
      </c>
      <c r="D49" s="22">
        <v>17</v>
      </c>
      <c r="E49" s="24">
        <v>13.79</v>
      </c>
      <c r="F49" s="25">
        <f t="shared" si="1"/>
        <v>234.42999999999998</v>
      </c>
    </row>
    <row r="50" spans="1:6" ht="15.75" x14ac:dyDescent="0.25">
      <c r="A50" s="117" t="s">
        <v>237</v>
      </c>
      <c r="B50" s="97" t="s">
        <v>67</v>
      </c>
      <c r="C50" s="112" t="s">
        <v>10</v>
      </c>
      <c r="D50" s="22">
        <v>224</v>
      </c>
      <c r="E50" s="24">
        <v>0.06</v>
      </c>
      <c r="F50" s="25">
        <f t="shared" si="1"/>
        <v>13.44</v>
      </c>
    </row>
    <row r="51" spans="1:6" ht="15.75" x14ac:dyDescent="0.25">
      <c r="A51" s="117" t="s">
        <v>238</v>
      </c>
      <c r="B51" s="97" t="s">
        <v>72</v>
      </c>
      <c r="C51" s="112" t="s">
        <v>10</v>
      </c>
      <c r="D51" s="31">
        <v>224</v>
      </c>
      <c r="E51" s="24">
        <v>14.58</v>
      </c>
      <c r="F51" s="25">
        <f t="shared" si="1"/>
        <v>3265.92</v>
      </c>
    </row>
    <row r="52" spans="1:6" ht="15.75" x14ac:dyDescent="0.25">
      <c r="A52" s="117" t="s">
        <v>239</v>
      </c>
      <c r="B52" s="97" t="s">
        <v>73</v>
      </c>
      <c r="C52" s="112" t="s">
        <v>10</v>
      </c>
      <c r="D52" s="31">
        <v>168</v>
      </c>
      <c r="E52" s="24">
        <v>1.01</v>
      </c>
      <c r="F52" s="25">
        <f t="shared" si="1"/>
        <v>169.68</v>
      </c>
    </row>
    <row r="53" spans="1:6" ht="15.75" x14ac:dyDescent="0.25">
      <c r="A53" s="117" t="s">
        <v>240</v>
      </c>
      <c r="B53" s="97" t="s">
        <v>71</v>
      </c>
      <c r="C53" s="112" t="s">
        <v>10</v>
      </c>
      <c r="D53" s="31">
        <v>74</v>
      </c>
      <c r="E53" s="24">
        <v>8.15</v>
      </c>
      <c r="F53" s="25">
        <f t="shared" si="1"/>
        <v>603.1</v>
      </c>
    </row>
    <row r="54" spans="1:6" ht="15.75" x14ac:dyDescent="0.25">
      <c r="A54" s="117" t="s">
        <v>241</v>
      </c>
      <c r="B54" s="97" t="s">
        <v>59</v>
      </c>
      <c r="C54" s="112" t="s">
        <v>10</v>
      </c>
      <c r="D54" s="22">
        <v>224</v>
      </c>
      <c r="E54" s="24">
        <v>11.67</v>
      </c>
      <c r="F54" s="25">
        <f t="shared" si="1"/>
        <v>2614.08</v>
      </c>
    </row>
    <row r="55" spans="1:6" ht="31.5" x14ac:dyDescent="0.25">
      <c r="A55" s="117" t="s">
        <v>242</v>
      </c>
      <c r="B55" s="97" t="s">
        <v>46</v>
      </c>
      <c r="C55" s="112" t="s">
        <v>10</v>
      </c>
      <c r="D55" s="22">
        <v>129</v>
      </c>
      <c r="E55" s="24">
        <v>178.46</v>
      </c>
      <c r="F55" s="25">
        <f t="shared" si="1"/>
        <v>23021.34</v>
      </c>
    </row>
    <row r="56" spans="1:6" ht="15.75" x14ac:dyDescent="0.25">
      <c r="A56" s="117" t="s">
        <v>243</v>
      </c>
      <c r="B56" s="97" t="s">
        <v>39</v>
      </c>
      <c r="C56" s="112" t="s">
        <v>10</v>
      </c>
      <c r="D56" s="22">
        <v>61</v>
      </c>
      <c r="E56" s="24">
        <v>4.97</v>
      </c>
      <c r="F56" s="25">
        <f t="shared" si="1"/>
        <v>303.16999999999996</v>
      </c>
    </row>
    <row r="57" spans="1:6" ht="15.75" x14ac:dyDescent="0.25">
      <c r="A57" s="117" t="s">
        <v>244</v>
      </c>
      <c r="B57" s="97" t="s">
        <v>55</v>
      </c>
      <c r="C57" s="112" t="s">
        <v>10</v>
      </c>
      <c r="D57" s="22">
        <v>224</v>
      </c>
      <c r="E57" s="24">
        <v>0.52</v>
      </c>
      <c r="F57" s="25">
        <f t="shared" si="1"/>
        <v>116.48</v>
      </c>
    </row>
    <row r="58" spans="1:6" ht="15.75" x14ac:dyDescent="0.25">
      <c r="A58" s="117" t="s">
        <v>245</v>
      </c>
      <c r="B58" s="97" t="s">
        <v>56</v>
      </c>
      <c r="C58" s="112" t="s">
        <v>10</v>
      </c>
      <c r="D58" s="22">
        <v>225</v>
      </c>
      <c r="E58" s="24">
        <v>0.82</v>
      </c>
      <c r="F58" s="25">
        <f t="shared" si="1"/>
        <v>184.5</v>
      </c>
    </row>
    <row r="59" spans="1:6" ht="15.75" x14ac:dyDescent="0.25">
      <c r="A59" s="117" t="s">
        <v>246</v>
      </c>
      <c r="B59" s="97" t="s">
        <v>18</v>
      </c>
      <c r="C59" s="112" t="s">
        <v>10</v>
      </c>
      <c r="D59" s="22">
        <v>13</v>
      </c>
      <c r="E59" s="24">
        <v>5</v>
      </c>
      <c r="F59" s="25">
        <f t="shared" si="1"/>
        <v>65</v>
      </c>
    </row>
    <row r="60" spans="1:6" ht="15.75" x14ac:dyDescent="0.25">
      <c r="A60" s="117" t="s">
        <v>247</v>
      </c>
      <c r="B60" s="97" t="s">
        <v>94</v>
      </c>
      <c r="C60" s="112" t="s">
        <v>10</v>
      </c>
      <c r="D60" s="31">
        <v>18</v>
      </c>
      <c r="E60" s="24">
        <v>6.29</v>
      </c>
      <c r="F60" s="25">
        <f t="shared" si="1"/>
        <v>113.22</v>
      </c>
    </row>
    <row r="61" spans="1:6" ht="15.75" x14ac:dyDescent="0.25">
      <c r="A61" s="117" t="s">
        <v>248</v>
      </c>
      <c r="B61" s="97" t="s">
        <v>92</v>
      </c>
      <c r="C61" s="112" t="s">
        <v>10</v>
      </c>
      <c r="D61" s="31">
        <v>39</v>
      </c>
      <c r="E61" s="24">
        <v>4.87</v>
      </c>
      <c r="F61" s="25">
        <f t="shared" si="1"/>
        <v>189.93</v>
      </c>
    </row>
    <row r="62" spans="1:6" ht="31.5" x14ac:dyDescent="0.25">
      <c r="A62" s="117" t="s">
        <v>249</v>
      </c>
      <c r="B62" s="97" t="s">
        <v>11</v>
      </c>
      <c r="C62" s="112" t="s">
        <v>10</v>
      </c>
      <c r="D62" s="22">
        <v>17</v>
      </c>
      <c r="E62" s="24">
        <v>15.4</v>
      </c>
      <c r="F62" s="25">
        <f t="shared" si="1"/>
        <v>261.8</v>
      </c>
    </row>
    <row r="63" spans="1:6" ht="15.75" x14ac:dyDescent="0.25">
      <c r="A63" s="117" t="s">
        <v>250</v>
      </c>
      <c r="B63" s="97" t="s">
        <v>90</v>
      </c>
      <c r="C63" s="112" t="s">
        <v>10</v>
      </c>
      <c r="D63" s="31">
        <v>48</v>
      </c>
      <c r="E63" s="24">
        <v>1.35</v>
      </c>
      <c r="F63" s="25">
        <f t="shared" si="1"/>
        <v>64.800000000000011</v>
      </c>
    </row>
    <row r="64" spans="1:6" ht="15.75" x14ac:dyDescent="0.25">
      <c r="A64" s="117" t="s">
        <v>251</v>
      </c>
      <c r="B64" s="97" t="s">
        <v>23</v>
      </c>
      <c r="C64" s="112" t="s">
        <v>10</v>
      </c>
      <c r="D64" s="22">
        <v>13</v>
      </c>
      <c r="E64" s="24">
        <v>1.35</v>
      </c>
      <c r="F64" s="25">
        <f t="shared" si="1"/>
        <v>17.55</v>
      </c>
    </row>
    <row r="65" spans="1:6" ht="15.75" x14ac:dyDescent="0.25">
      <c r="A65" s="117" t="s">
        <v>252</v>
      </c>
      <c r="B65" s="97" t="s">
        <v>96</v>
      </c>
      <c r="C65" s="112" t="s">
        <v>10</v>
      </c>
      <c r="D65" s="31">
        <v>6</v>
      </c>
      <c r="E65" s="24">
        <v>5.2</v>
      </c>
      <c r="F65" s="25">
        <f t="shared" si="1"/>
        <v>31.200000000000003</v>
      </c>
    </row>
    <row r="66" spans="1:6" ht="31.5" x14ac:dyDescent="0.25">
      <c r="A66" s="117" t="s">
        <v>253</v>
      </c>
      <c r="B66" s="97" t="s">
        <v>91</v>
      </c>
      <c r="C66" s="112" t="s">
        <v>10</v>
      </c>
      <c r="D66" s="31">
        <v>12</v>
      </c>
      <c r="E66" s="24">
        <v>5</v>
      </c>
      <c r="F66" s="25">
        <f t="shared" si="1"/>
        <v>60</v>
      </c>
    </row>
    <row r="67" spans="1:6" ht="15.75" x14ac:dyDescent="0.25">
      <c r="A67" s="117" t="s">
        <v>254</v>
      </c>
      <c r="B67" s="97" t="s">
        <v>89</v>
      </c>
      <c r="C67" s="112" t="s">
        <v>10</v>
      </c>
      <c r="D67" s="31">
        <v>48</v>
      </c>
      <c r="E67" s="24">
        <v>6.81</v>
      </c>
      <c r="F67" s="25">
        <f t="shared" si="1"/>
        <v>326.88</v>
      </c>
    </row>
    <row r="68" spans="1:6" ht="15.75" x14ac:dyDescent="0.25">
      <c r="A68" s="117" t="s">
        <v>255</v>
      </c>
      <c r="B68" s="97" t="s">
        <v>19</v>
      </c>
      <c r="C68" s="112" t="s">
        <v>10</v>
      </c>
      <c r="D68" s="22">
        <v>13</v>
      </c>
      <c r="E68" s="24">
        <v>6.81</v>
      </c>
      <c r="F68" s="25">
        <f t="shared" si="1"/>
        <v>88.53</v>
      </c>
    </row>
    <row r="69" spans="1:6" ht="15.75" x14ac:dyDescent="0.25">
      <c r="A69" s="117" t="s">
        <v>256</v>
      </c>
      <c r="B69" s="97" t="s">
        <v>50</v>
      </c>
      <c r="C69" s="112" t="s">
        <v>10</v>
      </c>
      <c r="D69" s="22">
        <v>448</v>
      </c>
      <c r="E69" s="24">
        <v>1.55</v>
      </c>
      <c r="F69" s="25">
        <f t="shared" si="1"/>
        <v>694.4</v>
      </c>
    </row>
    <row r="70" spans="1:6" ht="15.75" x14ac:dyDescent="0.25">
      <c r="A70" s="117" t="s">
        <v>257</v>
      </c>
      <c r="B70" s="97" t="s">
        <v>38</v>
      </c>
      <c r="C70" s="112" t="s">
        <v>10</v>
      </c>
      <c r="D70" s="22">
        <v>64</v>
      </c>
      <c r="E70" s="24">
        <v>3.24</v>
      </c>
      <c r="F70" s="25">
        <f t="shared" si="1"/>
        <v>207.36</v>
      </c>
    </row>
    <row r="71" spans="1:6" ht="15.75" x14ac:dyDescent="0.25">
      <c r="A71" s="117" t="s">
        <v>258</v>
      </c>
      <c r="B71" s="97" t="s">
        <v>52</v>
      </c>
      <c r="C71" s="112" t="s">
        <v>10</v>
      </c>
      <c r="D71" s="22">
        <v>448</v>
      </c>
      <c r="E71" s="24">
        <v>2.46</v>
      </c>
      <c r="F71" s="25">
        <f t="shared" ref="F71:F102" si="2">D71*E71</f>
        <v>1102.08</v>
      </c>
    </row>
    <row r="72" spans="1:6" ht="15.75" x14ac:dyDescent="0.25">
      <c r="A72" s="117" t="s">
        <v>259</v>
      </c>
      <c r="B72" s="97" t="s">
        <v>32</v>
      </c>
      <c r="C72" s="112" t="s">
        <v>10</v>
      </c>
      <c r="D72" s="22">
        <v>82</v>
      </c>
      <c r="E72" s="24">
        <v>205.51</v>
      </c>
      <c r="F72" s="25">
        <f t="shared" si="2"/>
        <v>16851.82</v>
      </c>
    </row>
    <row r="73" spans="1:6" ht="15.75" x14ac:dyDescent="0.25">
      <c r="A73" s="117" t="s">
        <v>260</v>
      </c>
      <c r="B73" s="97" t="s">
        <v>9</v>
      </c>
      <c r="C73" s="112" t="s">
        <v>10</v>
      </c>
      <c r="D73" s="22">
        <v>57</v>
      </c>
      <c r="E73" s="24">
        <v>287.14999999999998</v>
      </c>
      <c r="F73" s="25">
        <f t="shared" si="2"/>
        <v>16367.55</v>
      </c>
    </row>
    <row r="74" spans="1:6" ht="15.75" x14ac:dyDescent="0.25">
      <c r="A74" s="117" t="s">
        <v>261</v>
      </c>
      <c r="B74" s="97" t="s">
        <v>84</v>
      </c>
      <c r="C74" s="112" t="s">
        <v>10</v>
      </c>
      <c r="D74" s="31">
        <v>4</v>
      </c>
      <c r="E74" s="24">
        <v>535.07000000000005</v>
      </c>
      <c r="F74" s="25">
        <f t="shared" si="2"/>
        <v>2140.2800000000002</v>
      </c>
    </row>
    <row r="75" spans="1:6" ht="15.75" x14ac:dyDescent="0.25">
      <c r="A75" s="117" t="s">
        <v>262</v>
      </c>
      <c r="B75" s="97" t="s">
        <v>85</v>
      </c>
      <c r="C75" s="112" t="s">
        <v>10</v>
      </c>
      <c r="D75" s="31">
        <v>1</v>
      </c>
      <c r="E75" s="24">
        <v>629.73</v>
      </c>
      <c r="F75" s="25">
        <f t="shared" si="2"/>
        <v>629.73</v>
      </c>
    </row>
    <row r="76" spans="1:6" ht="15.75" x14ac:dyDescent="0.25">
      <c r="A76" s="117" t="s">
        <v>263</v>
      </c>
      <c r="B76" s="97" t="s">
        <v>37</v>
      </c>
      <c r="C76" s="112" t="s">
        <v>10</v>
      </c>
      <c r="D76" s="30">
        <v>4659.5</v>
      </c>
      <c r="E76" s="24">
        <v>0.18</v>
      </c>
      <c r="F76" s="25">
        <f t="shared" si="2"/>
        <v>838.70999999999992</v>
      </c>
    </row>
    <row r="77" spans="1:6" ht="15.75" x14ac:dyDescent="0.25">
      <c r="A77" s="117" t="s">
        <v>264</v>
      </c>
      <c r="B77" s="97" t="s">
        <v>36</v>
      </c>
      <c r="C77" s="112" t="s">
        <v>10</v>
      </c>
      <c r="D77" s="22">
        <v>450</v>
      </c>
      <c r="E77" s="24">
        <v>0.79</v>
      </c>
      <c r="F77" s="25">
        <f t="shared" si="2"/>
        <v>355.5</v>
      </c>
    </row>
    <row r="78" spans="1:6" ht="15.75" x14ac:dyDescent="0.25">
      <c r="A78" s="117" t="s">
        <v>265</v>
      </c>
      <c r="B78" s="97" t="s">
        <v>41</v>
      </c>
      <c r="C78" s="112" t="s">
        <v>10</v>
      </c>
      <c r="D78" s="22">
        <v>206</v>
      </c>
      <c r="E78" s="24">
        <v>0.79</v>
      </c>
      <c r="F78" s="25">
        <f t="shared" si="2"/>
        <v>162.74</v>
      </c>
    </row>
    <row r="79" spans="1:6" ht="15.75" x14ac:dyDescent="0.25">
      <c r="A79" s="117" t="s">
        <v>266</v>
      </c>
      <c r="B79" s="97" t="s">
        <v>42</v>
      </c>
      <c r="C79" s="112" t="s">
        <v>10</v>
      </c>
      <c r="D79" s="22">
        <v>236</v>
      </c>
      <c r="E79" s="24">
        <v>5.39</v>
      </c>
      <c r="F79" s="25">
        <f t="shared" si="2"/>
        <v>1272.04</v>
      </c>
    </row>
    <row r="80" spans="1:6" ht="15.75" x14ac:dyDescent="0.25">
      <c r="A80" s="117" t="s">
        <v>267</v>
      </c>
      <c r="B80" s="97" t="s">
        <v>86</v>
      </c>
      <c r="C80" s="112" t="s">
        <v>10</v>
      </c>
      <c r="D80" s="31">
        <v>28</v>
      </c>
      <c r="E80" s="24">
        <v>2.86</v>
      </c>
      <c r="F80" s="25">
        <f t="shared" si="2"/>
        <v>80.08</v>
      </c>
    </row>
    <row r="81" spans="1:6" ht="15.75" x14ac:dyDescent="0.25">
      <c r="A81" s="117" t="s">
        <v>268</v>
      </c>
      <c r="B81" s="97" t="s">
        <v>16</v>
      </c>
      <c r="C81" s="112" t="s">
        <v>10</v>
      </c>
      <c r="D81" s="22">
        <v>13</v>
      </c>
      <c r="E81" s="24">
        <v>161.19999999999999</v>
      </c>
      <c r="F81" s="25">
        <f t="shared" si="2"/>
        <v>2095.6</v>
      </c>
    </row>
    <row r="82" spans="1:6" ht="15.75" x14ac:dyDescent="0.25">
      <c r="A82" s="117" t="s">
        <v>269</v>
      </c>
      <c r="B82" s="97" t="s">
        <v>27</v>
      </c>
      <c r="C82" s="112" t="s">
        <v>10</v>
      </c>
      <c r="D82" s="22">
        <v>13</v>
      </c>
      <c r="E82" s="24">
        <v>13.36</v>
      </c>
      <c r="F82" s="25">
        <f t="shared" si="2"/>
        <v>173.68</v>
      </c>
    </row>
    <row r="83" spans="1:6" ht="15.75" x14ac:dyDescent="0.25">
      <c r="A83" s="117" t="s">
        <v>270</v>
      </c>
      <c r="B83" s="97" t="s">
        <v>61</v>
      </c>
      <c r="C83" s="112" t="s">
        <v>10</v>
      </c>
      <c r="D83" s="30">
        <v>892</v>
      </c>
      <c r="E83" s="24">
        <v>0.04</v>
      </c>
      <c r="F83" s="25">
        <f t="shared" si="2"/>
        <v>35.68</v>
      </c>
    </row>
    <row r="84" spans="1:6" ht="15.75" x14ac:dyDescent="0.25">
      <c r="A84" s="117" t="s">
        <v>271</v>
      </c>
      <c r="B84" s="97" t="s">
        <v>35</v>
      </c>
      <c r="C84" s="112" t="s">
        <v>10</v>
      </c>
      <c r="D84" s="22">
        <v>150</v>
      </c>
      <c r="E84" s="24">
        <v>4.51</v>
      </c>
      <c r="F84" s="25">
        <f t="shared" si="2"/>
        <v>676.5</v>
      </c>
    </row>
    <row r="85" spans="1:6" ht="15.75" x14ac:dyDescent="0.25">
      <c r="A85" s="117" t="s">
        <v>272</v>
      </c>
      <c r="B85" s="97" t="s">
        <v>68</v>
      </c>
      <c r="C85" s="112" t="s">
        <v>10</v>
      </c>
      <c r="D85" s="22">
        <v>221</v>
      </c>
      <c r="E85" s="24">
        <v>0.02</v>
      </c>
      <c r="F85" s="25">
        <f t="shared" si="2"/>
        <v>4.42</v>
      </c>
    </row>
    <row r="86" spans="1:6" ht="15.75" x14ac:dyDescent="0.25">
      <c r="A86" s="117" t="s">
        <v>273</v>
      </c>
      <c r="B86" s="97" t="s">
        <v>60</v>
      </c>
      <c r="C86" s="112" t="s">
        <v>10</v>
      </c>
      <c r="D86" s="30">
        <v>658</v>
      </c>
      <c r="E86" s="24">
        <v>0.04</v>
      </c>
      <c r="F86" s="25">
        <f t="shared" si="2"/>
        <v>26.32</v>
      </c>
    </row>
    <row r="87" spans="1:6" ht="15.75" x14ac:dyDescent="0.25">
      <c r="A87" s="117" t="s">
        <v>274</v>
      </c>
      <c r="B87" s="97" t="s">
        <v>98</v>
      </c>
      <c r="C87" s="112" t="s">
        <v>10</v>
      </c>
      <c r="D87" s="31">
        <v>3</v>
      </c>
      <c r="E87" s="24">
        <v>1384.81</v>
      </c>
      <c r="F87" s="25">
        <f t="shared" si="2"/>
        <v>4154.43</v>
      </c>
    </row>
    <row r="88" spans="1:6" ht="15.75" x14ac:dyDescent="0.25">
      <c r="A88" s="117" t="s">
        <v>275</v>
      </c>
      <c r="B88" s="97" t="s">
        <v>99</v>
      </c>
      <c r="C88" s="112" t="s">
        <v>10</v>
      </c>
      <c r="D88" s="31">
        <v>1</v>
      </c>
      <c r="E88" s="24">
        <v>1570.46</v>
      </c>
      <c r="F88" s="25">
        <f t="shared" si="2"/>
        <v>1570.46</v>
      </c>
    </row>
    <row r="89" spans="1:6" ht="15.75" x14ac:dyDescent="0.25">
      <c r="A89" s="117" t="s">
        <v>276</v>
      </c>
      <c r="B89" s="97" t="s">
        <v>25</v>
      </c>
      <c r="C89" s="112" t="s">
        <v>10</v>
      </c>
      <c r="D89" s="22">
        <v>5</v>
      </c>
      <c r="E89" s="24">
        <v>2202.38</v>
      </c>
      <c r="F89" s="25">
        <f t="shared" si="2"/>
        <v>11011.900000000001</v>
      </c>
    </row>
    <row r="90" spans="1:6" ht="15.75" x14ac:dyDescent="0.25">
      <c r="A90" s="117" t="s">
        <v>277</v>
      </c>
      <c r="B90" s="97" t="s">
        <v>101</v>
      </c>
      <c r="C90" s="112" t="s">
        <v>10</v>
      </c>
      <c r="D90" s="31">
        <v>1</v>
      </c>
      <c r="E90" s="24">
        <v>2861.18</v>
      </c>
      <c r="F90" s="25">
        <f t="shared" si="2"/>
        <v>2861.18</v>
      </c>
    </row>
    <row r="91" spans="1:6" ht="15.75" x14ac:dyDescent="0.25">
      <c r="A91" s="117" t="s">
        <v>278</v>
      </c>
      <c r="B91" s="97" t="s">
        <v>87</v>
      </c>
      <c r="C91" s="112" t="s">
        <v>10</v>
      </c>
      <c r="D91" s="31">
        <v>3</v>
      </c>
      <c r="E91" s="24">
        <v>2911.72</v>
      </c>
      <c r="F91" s="25">
        <f t="shared" si="2"/>
        <v>8735.16</v>
      </c>
    </row>
    <row r="92" spans="1:6" ht="15.75" x14ac:dyDescent="0.25">
      <c r="A92" s="117" t="s">
        <v>279</v>
      </c>
      <c r="B92" s="97" t="s">
        <v>66</v>
      </c>
      <c r="C92" s="112" t="s">
        <v>10</v>
      </c>
      <c r="D92" s="22">
        <v>225</v>
      </c>
      <c r="E92" s="24">
        <v>1.07</v>
      </c>
      <c r="F92" s="25">
        <f t="shared" si="2"/>
        <v>240.75</v>
      </c>
    </row>
    <row r="93" spans="1:6" ht="15.75" x14ac:dyDescent="0.25">
      <c r="A93" s="117" t="s">
        <v>280</v>
      </c>
      <c r="B93" s="97" t="s">
        <v>57</v>
      </c>
      <c r="C93" s="112" t="s">
        <v>10</v>
      </c>
      <c r="D93" s="22">
        <v>224</v>
      </c>
      <c r="E93" s="24">
        <v>26.71</v>
      </c>
      <c r="F93" s="25">
        <f t="shared" si="2"/>
        <v>5983.04</v>
      </c>
    </row>
    <row r="94" spans="1:6" ht="15.75" x14ac:dyDescent="0.25">
      <c r="A94" s="117" t="s">
        <v>281</v>
      </c>
      <c r="B94" s="97" t="s">
        <v>34</v>
      </c>
      <c r="C94" s="112" t="s">
        <v>10</v>
      </c>
      <c r="D94" s="22">
        <v>195</v>
      </c>
      <c r="E94" s="24">
        <v>2.4300000000000002</v>
      </c>
      <c r="F94" s="25">
        <f t="shared" si="2"/>
        <v>473.85</v>
      </c>
    </row>
    <row r="95" spans="1:6" ht="15.75" x14ac:dyDescent="0.25">
      <c r="A95" s="117" t="s">
        <v>282</v>
      </c>
      <c r="B95" s="97" t="s">
        <v>43</v>
      </c>
      <c r="C95" s="112" t="s">
        <v>10</v>
      </c>
      <c r="D95" s="22">
        <v>164</v>
      </c>
      <c r="E95" s="24">
        <v>11.5</v>
      </c>
      <c r="F95" s="25">
        <f t="shared" si="2"/>
        <v>1886</v>
      </c>
    </row>
    <row r="96" spans="1:6" ht="15.75" x14ac:dyDescent="0.25">
      <c r="A96" s="117" t="s">
        <v>283</v>
      </c>
      <c r="B96" s="97" t="s">
        <v>13</v>
      </c>
      <c r="C96" s="112" t="s">
        <v>10</v>
      </c>
      <c r="D96" s="22">
        <v>69</v>
      </c>
      <c r="E96" s="24">
        <v>2.86</v>
      </c>
      <c r="F96" s="25">
        <f t="shared" si="2"/>
        <v>197.34</v>
      </c>
    </row>
    <row r="97" spans="1:6" ht="15.75" x14ac:dyDescent="0.25">
      <c r="A97" s="117" t="s">
        <v>284</v>
      </c>
      <c r="B97" s="97" t="s">
        <v>26</v>
      </c>
      <c r="C97" s="112" t="s">
        <v>10</v>
      </c>
      <c r="D97" s="22">
        <v>237</v>
      </c>
      <c r="E97" s="24">
        <v>11.4</v>
      </c>
      <c r="F97" s="25">
        <f t="shared" si="2"/>
        <v>2701.8</v>
      </c>
    </row>
    <row r="98" spans="1:6" ht="15.75" thickBot="1" x14ac:dyDescent="0.3">
      <c r="A98" s="32"/>
      <c r="B98" s="33"/>
      <c r="C98" s="34"/>
      <c r="D98" s="33"/>
      <c r="E98" s="35"/>
      <c r="F98" s="36"/>
    </row>
    <row r="99" spans="1:6" ht="15.75" thickBot="1" x14ac:dyDescent="0.3">
      <c r="A99" s="37" t="s">
        <v>102</v>
      </c>
      <c r="B99" s="38" t="s">
        <v>103</v>
      </c>
      <c r="C99" s="39"/>
      <c r="D99" s="40"/>
      <c r="E99" s="41"/>
      <c r="F99" s="42">
        <f>SUM(F7:F97)</f>
        <v>183368.81151999996</v>
      </c>
    </row>
    <row r="100" spans="1:6" ht="15.75" thickBot="1" x14ac:dyDescent="0.3">
      <c r="A100" s="43"/>
      <c r="B100" s="44"/>
      <c r="C100" s="45"/>
      <c r="D100" s="46"/>
      <c r="E100" s="47"/>
      <c r="F100" s="48"/>
    </row>
    <row r="101" spans="1:6" ht="15.75" thickBot="1" x14ac:dyDescent="0.3">
      <c r="A101" s="49">
        <v>2</v>
      </c>
      <c r="B101" s="50" t="s">
        <v>104</v>
      </c>
      <c r="C101" s="51"/>
      <c r="D101" s="52"/>
      <c r="E101" s="53"/>
      <c r="F101" s="54"/>
    </row>
    <row r="102" spans="1:6" ht="15.75" x14ac:dyDescent="0.25">
      <c r="A102" s="21" t="s">
        <v>285</v>
      </c>
      <c r="B102" s="97" t="s">
        <v>109</v>
      </c>
      <c r="C102" s="112" t="s">
        <v>10</v>
      </c>
      <c r="D102" s="99">
        <v>2</v>
      </c>
      <c r="E102" s="115">
        <v>14.69</v>
      </c>
      <c r="F102" s="100">
        <f t="shared" ref="F102:F133" si="3">D102*E102</f>
        <v>29.38</v>
      </c>
    </row>
    <row r="103" spans="1:6" ht="15.75" x14ac:dyDescent="0.25">
      <c r="A103" s="26" t="s">
        <v>286</v>
      </c>
      <c r="B103" s="97" t="s">
        <v>106</v>
      </c>
      <c r="C103" s="112" t="s">
        <v>10</v>
      </c>
      <c r="D103" s="101">
        <v>224</v>
      </c>
      <c r="E103" s="102">
        <v>11.41</v>
      </c>
      <c r="F103" s="103">
        <f t="shared" si="3"/>
        <v>2555.84</v>
      </c>
    </row>
    <row r="104" spans="1:6" ht="15.75" x14ac:dyDescent="0.25">
      <c r="A104" s="26" t="s">
        <v>287</v>
      </c>
      <c r="B104" s="97" t="s">
        <v>105</v>
      </c>
      <c r="C104" s="112" t="s">
        <v>10</v>
      </c>
      <c r="D104" s="101">
        <v>294</v>
      </c>
      <c r="E104" s="102">
        <v>18.45</v>
      </c>
      <c r="F104" s="103">
        <f t="shared" si="3"/>
        <v>5424.3</v>
      </c>
    </row>
    <row r="105" spans="1:6" ht="15.75" x14ac:dyDescent="0.25">
      <c r="A105" s="21" t="s">
        <v>288</v>
      </c>
      <c r="B105" s="97" t="s">
        <v>154</v>
      </c>
      <c r="C105" s="112" t="s">
        <v>10</v>
      </c>
      <c r="D105" s="101">
        <v>224</v>
      </c>
      <c r="E105" s="104">
        <v>1.25</v>
      </c>
      <c r="F105" s="103">
        <f t="shared" si="3"/>
        <v>280</v>
      </c>
    </row>
    <row r="106" spans="1:6" ht="15.75" x14ac:dyDescent="0.25">
      <c r="A106" s="26" t="s">
        <v>289</v>
      </c>
      <c r="B106" s="97" t="s">
        <v>164</v>
      </c>
      <c r="C106" s="112" t="s">
        <v>10</v>
      </c>
      <c r="D106" s="101">
        <v>4</v>
      </c>
      <c r="E106" s="104">
        <v>133.02000000000001</v>
      </c>
      <c r="F106" s="103">
        <f t="shared" si="3"/>
        <v>532.08000000000004</v>
      </c>
    </row>
    <row r="107" spans="1:6" ht="15.75" x14ac:dyDescent="0.25">
      <c r="A107" s="26" t="s">
        <v>290</v>
      </c>
      <c r="B107" s="97" t="s">
        <v>163</v>
      </c>
      <c r="C107" s="112" t="s">
        <v>10</v>
      </c>
      <c r="D107" s="99">
        <v>9</v>
      </c>
      <c r="E107" s="106">
        <v>76.7</v>
      </c>
      <c r="F107" s="100">
        <f t="shared" si="3"/>
        <v>690.30000000000007</v>
      </c>
    </row>
    <row r="108" spans="1:6" ht="15.75" x14ac:dyDescent="0.25">
      <c r="A108" s="21" t="s">
        <v>291</v>
      </c>
      <c r="B108" s="97" t="s">
        <v>112</v>
      </c>
      <c r="C108" s="112" t="s">
        <v>10</v>
      </c>
      <c r="D108" s="101">
        <v>4</v>
      </c>
      <c r="E108" s="105">
        <v>14.69</v>
      </c>
      <c r="F108" s="103">
        <f t="shared" si="3"/>
        <v>58.76</v>
      </c>
    </row>
    <row r="109" spans="1:6" ht="15.75" x14ac:dyDescent="0.25">
      <c r="A109" s="26" t="s">
        <v>292</v>
      </c>
      <c r="B109" s="97" t="s">
        <v>114</v>
      </c>
      <c r="C109" s="112" t="s">
        <v>10</v>
      </c>
      <c r="D109" s="101">
        <v>3</v>
      </c>
      <c r="E109" s="104">
        <v>27</v>
      </c>
      <c r="F109" s="103">
        <f t="shared" si="3"/>
        <v>81</v>
      </c>
    </row>
    <row r="110" spans="1:6" ht="15.75" x14ac:dyDescent="0.25">
      <c r="A110" s="26" t="s">
        <v>293</v>
      </c>
      <c r="B110" s="97" t="s">
        <v>117</v>
      </c>
      <c r="C110" s="112" t="s">
        <v>10</v>
      </c>
      <c r="D110" s="101">
        <v>8</v>
      </c>
      <c r="E110" s="104">
        <v>34.770000000000003</v>
      </c>
      <c r="F110" s="103">
        <f t="shared" si="3"/>
        <v>278.16000000000003</v>
      </c>
    </row>
    <row r="111" spans="1:6" ht="15.75" x14ac:dyDescent="0.25">
      <c r="A111" s="21" t="s">
        <v>294</v>
      </c>
      <c r="B111" s="97" t="s">
        <v>144</v>
      </c>
      <c r="C111" s="112" t="s">
        <v>10</v>
      </c>
      <c r="D111" s="107">
        <v>122</v>
      </c>
      <c r="E111" s="104">
        <v>20.11</v>
      </c>
      <c r="F111" s="108">
        <f t="shared" si="3"/>
        <v>2453.42</v>
      </c>
    </row>
    <row r="112" spans="1:6" ht="15.75" x14ac:dyDescent="0.25">
      <c r="A112" s="26" t="s">
        <v>295</v>
      </c>
      <c r="B112" s="97" t="s">
        <v>131</v>
      </c>
      <c r="C112" s="112" t="s">
        <v>10</v>
      </c>
      <c r="D112" s="101">
        <v>7</v>
      </c>
      <c r="E112" s="104">
        <v>14.37</v>
      </c>
      <c r="F112" s="103">
        <f t="shared" si="3"/>
        <v>100.58999999999999</v>
      </c>
    </row>
    <row r="113" spans="1:6" ht="15.75" x14ac:dyDescent="0.25">
      <c r="A113" s="26" t="s">
        <v>296</v>
      </c>
      <c r="B113" s="97" t="s">
        <v>166</v>
      </c>
      <c r="C113" s="112" t="s">
        <v>10</v>
      </c>
      <c r="D113" s="101">
        <v>1</v>
      </c>
      <c r="E113" s="104">
        <v>21.82</v>
      </c>
      <c r="F113" s="103">
        <f t="shared" si="3"/>
        <v>21.82</v>
      </c>
    </row>
    <row r="114" spans="1:6" ht="15.75" x14ac:dyDescent="0.25">
      <c r="A114" s="21" t="s">
        <v>297</v>
      </c>
      <c r="B114" s="97" t="s">
        <v>138</v>
      </c>
      <c r="C114" s="112" t="s">
        <v>10</v>
      </c>
      <c r="D114" s="101">
        <v>47</v>
      </c>
      <c r="E114" s="104">
        <v>18.559999999999999</v>
      </c>
      <c r="F114" s="103">
        <f t="shared" si="3"/>
        <v>872.31999999999994</v>
      </c>
    </row>
    <row r="115" spans="1:6" ht="15.75" x14ac:dyDescent="0.25">
      <c r="A115" s="26" t="s">
        <v>298</v>
      </c>
      <c r="B115" s="97" t="s">
        <v>168</v>
      </c>
      <c r="C115" s="112" t="s">
        <v>10</v>
      </c>
      <c r="D115" s="101">
        <v>13</v>
      </c>
      <c r="E115" s="104">
        <v>18.559999999999999</v>
      </c>
      <c r="F115" s="103">
        <f t="shared" si="3"/>
        <v>241.27999999999997</v>
      </c>
    </row>
    <row r="116" spans="1:6" ht="15.75" x14ac:dyDescent="0.25">
      <c r="A116" s="26" t="s">
        <v>299</v>
      </c>
      <c r="B116" s="97" t="s">
        <v>170</v>
      </c>
      <c r="C116" s="112" t="s">
        <v>10</v>
      </c>
      <c r="D116" s="101">
        <v>15</v>
      </c>
      <c r="E116" s="104">
        <v>18.559999999999999</v>
      </c>
      <c r="F116" s="103">
        <f t="shared" si="3"/>
        <v>278.39999999999998</v>
      </c>
    </row>
    <row r="117" spans="1:6" ht="15.75" x14ac:dyDescent="0.25">
      <c r="A117" s="21" t="s">
        <v>300</v>
      </c>
      <c r="B117" s="97" t="s">
        <v>172</v>
      </c>
      <c r="C117" s="112" t="s">
        <v>10</v>
      </c>
      <c r="D117" s="101">
        <v>2</v>
      </c>
      <c r="E117" s="104">
        <v>17.39</v>
      </c>
      <c r="F117" s="103">
        <f t="shared" si="3"/>
        <v>34.78</v>
      </c>
    </row>
    <row r="118" spans="1:6" ht="15.75" x14ac:dyDescent="0.25">
      <c r="A118" s="26" t="s">
        <v>301</v>
      </c>
      <c r="B118" s="97" t="s">
        <v>171</v>
      </c>
      <c r="C118" s="112" t="s">
        <v>10</v>
      </c>
      <c r="D118" s="111">
        <v>2.0005999999999999</v>
      </c>
      <c r="E118" s="104">
        <v>17.04</v>
      </c>
      <c r="F118" s="103">
        <f t="shared" si="3"/>
        <v>34.090223999999999</v>
      </c>
    </row>
    <row r="119" spans="1:6" ht="15.75" x14ac:dyDescent="0.25">
      <c r="A119" s="26" t="s">
        <v>302</v>
      </c>
      <c r="B119" s="97" t="s">
        <v>149</v>
      </c>
      <c r="C119" s="112" t="s">
        <v>10</v>
      </c>
      <c r="D119" s="107">
        <v>69</v>
      </c>
      <c r="E119" s="104">
        <v>17.53</v>
      </c>
      <c r="F119" s="108">
        <f t="shared" si="3"/>
        <v>1209.5700000000002</v>
      </c>
    </row>
    <row r="120" spans="1:6" ht="15.75" x14ac:dyDescent="0.25">
      <c r="A120" s="26" t="s">
        <v>303</v>
      </c>
      <c r="B120" s="97" t="s">
        <v>167</v>
      </c>
      <c r="C120" s="112" t="s">
        <v>10</v>
      </c>
      <c r="D120" s="101">
        <v>20</v>
      </c>
      <c r="E120" s="104">
        <v>17.32</v>
      </c>
      <c r="F120" s="103">
        <f t="shared" si="3"/>
        <v>346.4</v>
      </c>
    </row>
    <row r="121" spans="1:6" ht="15.75" x14ac:dyDescent="0.25">
      <c r="A121" s="26" t="s">
        <v>304</v>
      </c>
      <c r="B121" s="97" t="s">
        <v>152</v>
      </c>
      <c r="C121" s="112" t="s">
        <v>10</v>
      </c>
      <c r="D121" s="101">
        <v>224</v>
      </c>
      <c r="E121" s="104">
        <v>24.94</v>
      </c>
      <c r="F121" s="103">
        <f t="shared" si="3"/>
        <v>5586.56</v>
      </c>
    </row>
    <row r="122" spans="1:6" ht="15.75" x14ac:dyDescent="0.25">
      <c r="A122" s="21" t="s">
        <v>305</v>
      </c>
      <c r="B122" s="97" t="s">
        <v>162</v>
      </c>
      <c r="C122" s="112" t="s">
        <v>10</v>
      </c>
      <c r="D122" s="101">
        <v>8</v>
      </c>
      <c r="E122" s="104">
        <v>9.15</v>
      </c>
      <c r="F122" s="103">
        <f t="shared" si="3"/>
        <v>73.2</v>
      </c>
    </row>
    <row r="123" spans="1:6" ht="15.75" x14ac:dyDescent="0.25">
      <c r="A123" s="26" t="s">
        <v>306</v>
      </c>
      <c r="B123" s="97" t="s">
        <v>161</v>
      </c>
      <c r="C123" s="112" t="s">
        <v>10</v>
      </c>
      <c r="D123" s="101">
        <v>17</v>
      </c>
      <c r="E123" s="104">
        <v>10.46</v>
      </c>
      <c r="F123" s="103">
        <f t="shared" si="3"/>
        <v>177.82000000000002</v>
      </c>
    </row>
    <row r="124" spans="1:6" ht="15.75" x14ac:dyDescent="0.25">
      <c r="A124" s="26" t="s">
        <v>307</v>
      </c>
      <c r="B124" s="97" t="s">
        <v>113</v>
      </c>
      <c r="C124" s="112" t="s">
        <v>10</v>
      </c>
      <c r="D124" s="107">
        <v>11</v>
      </c>
      <c r="E124" s="105">
        <v>14.69</v>
      </c>
      <c r="F124" s="108">
        <f t="shared" si="3"/>
        <v>161.59</v>
      </c>
    </row>
    <row r="125" spans="1:6" ht="15.75" x14ac:dyDescent="0.25">
      <c r="A125" s="21" t="s">
        <v>308</v>
      </c>
      <c r="B125" s="97" t="s">
        <v>115</v>
      </c>
      <c r="C125" s="112" t="s">
        <v>10</v>
      </c>
      <c r="D125" s="107">
        <v>24</v>
      </c>
      <c r="E125" s="105">
        <v>19.91</v>
      </c>
      <c r="F125" s="108">
        <f t="shared" si="3"/>
        <v>477.84000000000003</v>
      </c>
    </row>
    <row r="126" spans="1:6" ht="15.75" x14ac:dyDescent="0.25">
      <c r="A126" s="26" t="s">
        <v>309</v>
      </c>
      <c r="B126" s="97" t="s">
        <v>120</v>
      </c>
      <c r="C126" s="112" t="s">
        <v>10</v>
      </c>
      <c r="D126" s="107">
        <v>58</v>
      </c>
      <c r="E126" s="104">
        <v>27</v>
      </c>
      <c r="F126" s="108">
        <f t="shared" si="3"/>
        <v>1566</v>
      </c>
    </row>
    <row r="127" spans="1:6" ht="15.75" x14ac:dyDescent="0.25">
      <c r="A127" s="26" t="s">
        <v>310</v>
      </c>
      <c r="B127" s="97" t="s">
        <v>126</v>
      </c>
      <c r="C127" s="112" t="s">
        <v>10</v>
      </c>
      <c r="D127" s="107">
        <v>144</v>
      </c>
      <c r="E127" s="104">
        <v>34.770000000000003</v>
      </c>
      <c r="F127" s="108">
        <f t="shared" si="3"/>
        <v>5006.88</v>
      </c>
    </row>
    <row r="128" spans="1:6" ht="15.75" x14ac:dyDescent="0.25">
      <c r="A128" s="21" t="s">
        <v>311</v>
      </c>
      <c r="B128" s="97" t="s">
        <v>129</v>
      </c>
      <c r="C128" s="112" t="s">
        <v>10</v>
      </c>
      <c r="D128" s="99">
        <v>16</v>
      </c>
      <c r="E128" s="106">
        <v>9.9499999999999993</v>
      </c>
      <c r="F128" s="100">
        <f t="shared" si="3"/>
        <v>159.19999999999999</v>
      </c>
    </row>
    <row r="129" spans="1:6" ht="15.75" x14ac:dyDescent="0.25">
      <c r="A129" s="26" t="s">
        <v>312</v>
      </c>
      <c r="B129" s="97" t="s">
        <v>132</v>
      </c>
      <c r="C129" s="112" t="s">
        <v>10</v>
      </c>
      <c r="D129" s="101">
        <v>26</v>
      </c>
      <c r="E129" s="104">
        <v>12.8</v>
      </c>
      <c r="F129" s="103">
        <f t="shared" si="3"/>
        <v>332.8</v>
      </c>
    </row>
    <row r="130" spans="1:6" ht="15.75" x14ac:dyDescent="0.25">
      <c r="A130" s="26" t="s">
        <v>313</v>
      </c>
      <c r="B130" s="97" t="s">
        <v>139</v>
      </c>
      <c r="C130" s="112" t="s">
        <v>10</v>
      </c>
      <c r="D130" s="101">
        <v>1</v>
      </c>
      <c r="E130" s="104">
        <v>34.19</v>
      </c>
      <c r="F130" s="103">
        <f t="shared" si="3"/>
        <v>34.19</v>
      </c>
    </row>
    <row r="131" spans="1:6" ht="15.75" x14ac:dyDescent="0.25">
      <c r="A131" s="21" t="s">
        <v>314</v>
      </c>
      <c r="B131" s="97" t="s">
        <v>121</v>
      </c>
      <c r="C131" s="112" t="s">
        <v>10</v>
      </c>
      <c r="D131" s="101">
        <v>1</v>
      </c>
      <c r="E131" s="105">
        <v>52.44</v>
      </c>
      <c r="F131" s="103">
        <f t="shared" si="3"/>
        <v>52.44</v>
      </c>
    </row>
    <row r="132" spans="1:6" ht="15.75" x14ac:dyDescent="0.25">
      <c r="A132" s="26" t="s">
        <v>315</v>
      </c>
      <c r="B132" s="97" t="s">
        <v>118</v>
      </c>
      <c r="C132" s="112" t="s">
        <v>10</v>
      </c>
      <c r="D132" s="101">
        <v>12</v>
      </c>
      <c r="E132" s="105">
        <v>33.29</v>
      </c>
      <c r="F132" s="103">
        <f t="shared" si="3"/>
        <v>399.48</v>
      </c>
    </row>
    <row r="133" spans="1:6" ht="15.75" x14ac:dyDescent="0.25">
      <c r="A133" s="26" t="s">
        <v>316</v>
      </c>
      <c r="B133" s="97" t="s">
        <v>122</v>
      </c>
      <c r="C133" s="112" t="s">
        <v>10</v>
      </c>
      <c r="D133" s="101">
        <v>5</v>
      </c>
      <c r="E133" s="105">
        <v>42.41</v>
      </c>
      <c r="F133" s="103">
        <f t="shared" si="3"/>
        <v>212.04999999999998</v>
      </c>
    </row>
    <row r="134" spans="1:6" ht="15.75" x14ac:dyDescent="0.25">
      <c r="A134" s="21" t="s">
        <v>317</v>
      </c>
      <c r="B134" s="97" t="s">
        <v>150</v>
      </c>
      <c r="C134" s="112" t="s">
        <v>10</v>
      </c>
      <c r="D134" s="101">
        <v>224</v>
      </c>
      <c r="E134" s="104">
        <v>9.4600000000000009</v>
      </c>
      <c r="F134" s="103">
        <f t="shared" ref="F134:F165" si="4">D134*E134</f>
        <v>2119.04</v>
      </c>
    </row>
    <row r="135" spans="1:6" ht="15.75" x14ac:dyDescent="0.25">
      <c r="A135" s="26" t="s">
        <v>318</v>
      </c>
      <c r="B135" s="97" t="s">
        <v>142</v>
      </c>
      <c r="C135" s="112" t="s">
        <v>10</v>
      </c>
      <c r="D135" s="101">
        <v>224</v>
      </c>
      <c r="E135" s="104">
        <v>27.59</v>
      </c>
      <c r="F135" s="103">
        <f t="shared" si="4"/>
        <v>6180.16</v>
      </c>
    </row>
    <row r="136" spans="1:6" ht="15.75" x14ac:dyDescent="0.25">
      <c r="A136" s="26" t="s">
        <v>319</v>
      </c>
      <c r="B136" s="97" t="s">
        <v>135</v>
      </c>
      <c r="C136" s="112" t="s">
        <v>125</v>
      </c>
      <c r="D136" s="107">
        <v>2.012</v>
      </c>
      <c r="E136" s="104">
        <v>407.51</v>
      </c>
      <c r="F136" s="108">
        <f t="shared" si="4"/>
        <v>819.91012000000001</v>
      </c>
    </row>
    <row r="137" spans="1:6" ht="15.75" x14ac:dyDescent="0.25">
      <c r="A137" s="21" t="s">
        <v>320</v>
      </c>
      <c r="B137" s="97" t="s">
        <v>155</v>
      </c>
      <c r="C137" s="112" t="s">
        <v>125</v>
      </c>
      <c r="D137" s="110">
        <v>2.8102200000000002</v>
      </c>
      <c r="E137" s="104">
        <v>407.51</v>
      </c>
      <c r="F137" s="103">
        <f t="shared" si="4"/>
        <v>1145.1927522000001</v>
      </c>
    </row>
    <row r="138" spans="1:6" ht="15.75" x14ac:dyDescent="0.25">
      <c r="A138" s="26" t="s">
        <v>321</v>
      </c>
      <c r="B138" s="97" t="s">
        <v>151</v>
      </c>
      <c r="C138" s="112" t="s">
        <v>125</v>
      </c>
      <c r="D138" s="101">
        <v>0.58799999999999997</v>
      </c>
      <c r="E138" s="104">
        <v>385.74</v>
      </c>
      <c r="F138" s="103">
        <f t="shared" si="4"/>
        <v>226.81511999999998</v>
      </c>
    </row>
    <row r="139" spans="1:6" ht="15.75" x14ac:dyDescent="0.25">
      <c r="A139" s="26" t="s">
        <v>322</v>
      </c>
      <c r="B139" s="97" t="s">
        <v>153</v>
      </c>
      <c r="C139" s="112" t="s">
        <v>125</v>
      </c>
      <c r="D139" s="110">
        <v>1.538</v>
      </c>
      <c r="E139" s="104">
        <v>469.06</v>
      </c>
      <c r="F139" s="103">
        <f t="shared" si="4"/>
        <v>721.41428000000008</v>
      </c>
    </row>
    <row r="140" spans="1:6" ht="15.75" x14ac:dyDescent="0.25">
      <c r="A140" s="21" t="s">
        <v>323</v>
      </c>
      <c r="B140" s="97" t="s">
        <v>116</v>
      </c>
      <c r="C140" s="112" t="s">
        <v>10</v>
      </c>
      <c r="D140" s="101">
        <v>14</v>
      </c>
      <c r="E140" s="105">
        <v>19.91</v>
      </c>
      <c r="F140" s="103">
        <f t="shared" si="4"/>
        <v>278.74</v>
      </c>
    </row>
    <row r="141" spans="1:6" ht="15.75" x14ac:dyDescent="0.25">
      <c r="A141" s="26" t="s">
        <v>324</v>
      </c>
      <c r="B141" s="97" t="s">
        <v>107</v>
      </c>
      <c r="C141" s="112" t="s">
        <v>10</v>
      </c>
      <c r="D141" s="101">
        <v>118</v>
      </c>
      <c r="E141" s="102">
        <v>35</v>
      </c>
      <c r="F141" s="103">
        <f t="shared" si="4"/>
        <v>4130</v>
      </c>
    </row>
    <row r="142" spans="1:6" ht="38.25" customHeight="1" x14ac:dyDescent="0.25">
      <c r="A142" s="26" t="s">
        <v>325</v>
      </c>
      <c r="B142" s="97" t="s">
        <v>108</v>
      </c>
      <c r="C142" s="112" t="s">
        <v>10</v>
      </c>
      <c r="D142" s="101">
        <v>224</v>
      </c>
      <c r="E142" s="104">
        <v>44.84</v>
      </c>
      <c r="F142" s="103">
        <f t="shared" si="4"/>
        <v>10044.16</v>
      </c>
    </row>
    <row r="143" spans="1:6" ht="15.75" x14ac:dyDescent="0.25">
      <c r="A143" s="21" t="s">
        <v>326</v>
      </c>
      <c r="B143" s="97" t="s">
        <v>148</v>
      </c>
      <c r="C143" s="112" t="s">
        <v>10</v>
      </c>
      <c r="D143" s="101">
        <v>224</v>
      </c>
      <c r="E143" s="104">
        <v>6.82</v>
      </c>
      <c r="F143" s="103">
        <f t="shared" si="4"/>
        <v>1527.68</v>
      </c>
    </row>
    <row r="144" spans="1:6" ht="15.75" x14ac:dyDescent="0.25">
      <c r="A144" s="26" t="s">
        <v>327</v>
      </c>
      <c r="B144" s="97" t="s">
        <v>136</v>
      </c>
      <c r="C144" s="112" t="s">
        <v>10</v>
      </c>
      <c r="D144" s="101">
        <v>12</v>
      </c>
      <c r="E144" s="104">
        <v>9.4499999999999993</v>
      </c>
      <c r="F144" s="103">
        <f t="shared" si="4"/>
        <v>113.39999999999999</v>
      </c>
    </row>
    <row r="145" spans="1:6" ht="15.75" x14ac:dyDescent="0.25">
      <c r="A145" s="26" t="s">
        <v>328</v>
      </c>
      <c r="B145" s="97" t="s">
        <v>110</v>
      </c>
      <c r="C145" s="112" t="s">
        <v>10</v>
      </c>
      <c r="D145" s="101">
        <v>5</v>
      </c>
      <c r="E145" s="104">
        <v>76.790000000000006</v>
      </c>
      <c r="F145" s="103">
        <f t="shared" si="4"/>
        <v>383.95000000000005</v>
      </c>
    </row>
    <row r="146" spans="1:6" ht="15.75" x14ac:dyDescent="0.25">
      <c r="A146" s="26" t="s">
        <v>329</v>
      </c>
      <c r="B146" s="118" t="s">
        <v>156</v>
      </c>
      <c r="C146" s="112" t="s">
        <v>10</v>
      </c>
      <c r="D146" s="101">
        <v>137</v>
      </c>
      <c r="E146" s="104">
        <v>9.4499999999999993</v>
      </c>
      <c r="F146" s="103">
        <f t="shared" si="4"/>
        <v>1294.6499999999999</v>
      </c>
    </row>
    <row r="147" spans="1:6" ht="15.75" x14ac:dyDescent="0.25">
      <c r="A147" s="21" t="s">
        <v>330</v>
      </c>
      <c r="B147" s="97" t="s">
        <v>127</v>
      </c>
      <c r="C147" s="112" t="s">
        <v>10</v>
      </c>
      <c r="D147" s="101">
        <v>1</v>
      </c>
      <c r="E147" s="104">
        <v>10.46</v>
      </c>
      <c r="F147" s="103">
        <f t="shared" si="4"/>
        <v>10.46</v>
      </c>
    </row>
    <row r="148" spans="1:6" ht="15.75" x14ac:dyDescent="0.25">
      <c r="A148" s="26" t="s">
        <v>331</v>
      </c>
      <c r="B148" s="97" t="s">
        <v>165</v>
      </c>
      <c r="C148" s="112" t="s">
        <v>10</v>
      </c>
      <c r="D148" s="101">
        <v>12</v>
      </c>
      <c r="E148" s="104">
        <v>14.37</v>
      </c>
      <c r="F148" s="103">
        <f t="shared" si="4"/>
        <v>172.44</v>
      </c>
    </row>
    <row r="149" spans="1:6" ht="15.75" x14ac:dyDescent="0.25">
      <c r="A149" s="26" t="s">
        <v>332</v>
      </c>
      <c r="B149" s="97" t="s">
        <v>111</v>
      </c>
      <c r="C149" s="112" t="s">
        <v>10</v>
      </c>
      <c r="D149" s="101">
        <v>29</v>
      </c>
      <c r="E149" s="104">
        <v>20</v>
      </c>
      <c r="F149" s="103">
        <f t="shared" si="4"/>
        <v>580</v>
      </c>
    </row>
    <row r="150" spans="1:6" ht="15.75" x14ac:dyDescent="0.25">
      <c r="A150" s="21" t="s">
        <v>333</v>
      </c>
      <c r="B150" s="97" t="s">
        <v>145</v>
      </c>
      <c r="C150" s="112" t="s">
        <v>10</v>
      </c>
      <c r="D150" s="101">
        <v>115</v>
      </c>
      <c r="E150" s="104">
        <v>25.22</v>
      </c>
      <c r="F150" s="103">
        <f t="shared" si="4"/>
        <v>2900.2999999999997</v>
      </c>
    </row>
    <row r="151" spans="1:6" ht="15.75" x14ac:dyDescent="0.25">
      <c r="A151" s="26" t="s">
        <v>334</v>
      </c>
      <c r="B151" s="97" t="s">
        <v>169</v>
      </c>
      <c r="C151" s="112" t="s">
        <v>10</v>
      </c>
      <c r="D151" s="99">
        <v>6</v>
      </c>
      <c r="E151" s="106">
        <v>73.05</v>
      </c>
      <c r="F151" s="100">
        <f t="shared" si="4"/>
        <v>438.29999999999995</v>
      </c>
    </row>
    <row r="152" spans="1:6" ht="15.75" x14ac:dyDescent="0.25">
      <c r="A152" s="26" t="s">
        <v>335</v>
      </c>
      <c r="B152" s="97" t="s">
        <v>140</v>
      </c>
      <c r="C152" s="112" t="s">
        <v>10</v>
      </c>
      <c r="D152" s="107">
        <v>5</v>
      </c>
      <c r="E152" s="104">
        <v>9.15</v>
      </c>
      <c r="F152" s="108">
        <f t="shared" si="4"/>
        <v>45.75</v>
      </c>
    </row>
    <row r="153" spans="1:6" ht="15.75" x14ac:dyDescent="0.25">
      <c r="A153" s="21" t="s">
        <v>336</v>
      </c>
      <c r="B153" s="97" t="s">
        <v>160</v>
      </c>
      <c r="C153" s="112" t="s">
        <v>10</v>
      </c>
      <c r="D153" s="101">
        <v>12</v>
      </c>
      <c r="E153" s="104">
        <v>10.46</v>
      </c>
      <c r="F153" s="103">
        <f t="shared" si="4"/>
        <v>125.52000000000001</v>
      </c>
    </row>
    <row r="154" spans="1:6" ht="15.75" x14ac:dyDescent="0.25">
      <c r="A154" s="26" t="s">
        <v>337</v>
      </c>
      <c r="B154" s="97" t="s">
        <v>123</v>
      </c>
      <c r="C154" s="112" t="s">
        <v>10</v>
      </c>
      <c r="D154" s="101">
        <v>2</v>
      </c>
      <c r="E154" s="104">
        <v>10.5</v>
      </c>
      <c r="F154" s="103">
        <f t="shared" si="4"/>
        <v>21</v>
      </c>
    </row>
    <row r="155" spans="1:6" ht="15.75" x14ac:dyDescent="0.25">
      <c r="A155" s="26" t="s">
        <v>338</v>
      </c>
      <c r="B155" s="97" t="s">
        <v>119</v>
      </c>
      <c r="C155" s="112" t="s">
        <v>10</v>
      </c>
      <c r="D155" s="107">
        <v>12</v>
      </c>
      <c r="E155" s="104">
        <v>14.22</v>
      </c>
      <c r="F155" s="108">
        <f t="shared" si="4"/>
        <v>170.64000000000001</v>
      </c>
    </row>
    <row r="156" spans="1:6" ht="15.75" x14ac:dyDescent="0.25">
      <c r="A156" s="21" t="s">
        <v>339</v>
      </c>
      <c r="B156" s="97" t="s">
        <v>146</v>
      </c>
      <c r="C156" s="112" t="s">
        <v>10</v>
      </c>
      <c r="D156" s="101">
        <v>2</v>
      </c>
      <c r="E156" s="104">
        <v>19.28</v>
      </c>
      <c r="F156" s="103">
        <f t="shared" si="4"/>
        <v>38.56</v>
      </c>
    </row>
    <row r="157" spans="1:6" ht="15.75" x14ac:dyDescent="0.25">
      <c r="A157" s="26" t="s">
        <v>340</v>
      </c>
      <c r="B157" s="97" t="s">
        <v>130</v>
      </c>
      <c r="C157" s="112" t="s">
        <v>10</v>
      </c>
      <c r="D157" s="107">
        <v>4</v>
      </c>
      <c r="E157" s="104">
        <v>24.83</v>
      </c>
      <c r="F157" s="108">
        <f t="shared" si="4"/>
        <v>99.32</v>
      </c>
    </row>
    <row r="158" spans="1:6" ht="15.75" x14ac:dyDescent="0.25">
      <c r="A158" s="26" t="s">
        <v>341</v>
      </c>
      <c r="B158" s="97" t="s">
        <v>141</v>
      </c>
      <c r="C158" s="112" t="s">
        <v>10</v>
      </c>
      <c r="D158" s="101">
        <v>2</v>
      </c>
      <c r="E158" s="104">
        <v>7.11</v>
      </c>
      <c r="F158" s="103">
        <f t="shared" si="4"/>
        <v>14.22</v>
      </c>
    </row>
    <row r="159" spans="1:6" ht="15.75" x14ac:dyDescent="0.25">
      <c r="A159" s="21" t="s">
        <v>342</v>
      </c>
      <c r="B159" s="97" t="s">
        <v>143</v>
      </c>
      <c r="C159" s="112" t="s">
        <v>10</v>
      </c>
      <c r="D159" s="101">
        <v>6</v>
      </c>
      <c r="E159" s="104">
        <v>9.14</v>
      </c>
      <c r="F159" s="103">
        <f t="shared" si="4"/>
        <v>54.84</v>
      </c>
    </row>
    <row r="160" spans="1:6" ht="15.75" x14ac:dyDescent="0.25">
      <c r="A160" s="26" t="s">
        <v>343</v>
      </c>
      <c r="B160" s="97" t="s">
        <v>147</v>
      </c>
      <c r="C160" s="112" t="s">
        <v>10</v>
      </c>
      <c r="D160" s="101">
        <v>11</v>
      </c>
      <c r="E160" s="104">
        <v>24.42</v>
      </c>
      <c r="F160" s="103">
        <f t="shared" si="4"/>
        <v>268.62</v>
      </c>
    </row>
    <row r="161" spans="1:6" ht="15.75" x14ac:dyDescent="0.25">
      <c r="A161" s="26" t="s">
        <v>344</v>
      </c>
      <c r="B161" s="97" t="s">
        <v>133</v>
      </c>
      <c r="C161" s="112" t="s">
        <v>10</v>
      </c>
      <c r="D161" s="101">
        <v>1</v>
      </c>
      <c r="E161" s="104">
        <v>37.46</v>
      </c>
      <c r="F161" s="103">
        <f t="shared" si="4"/>
        <v>37.46</v>
      </c>
    </row>
    <row r="162" spans="1:6" ht="15.75" x14ac:dyDescent="0.25">
      <c r="A162" s="21" t="s">
        <v>345</v>
      </c>
      <c r="B162" s="97" t="s">
        <v>128</v>
      </c>
      <c r="C162" s="112" t="s">
        <v>10</v>
      </c>
      <c r="D162" s="101">
        <v>8</v>
      </c>
      <c r="E162" s="104">
        <v>23.78</v>
      </c>
      <c r="F162" s="103">
        <f t="shared" si="4"/>
        <v>190.24</v>
      </c>
    </row>
    <row r="163" spans="1:6" ht="15.75" x14ac:dyDescent="0.25">
      <c r="A163" s="26" t="s">
        <v>346</v>
      </c>
      <c r="B163" s="97" t="s">
        <v>137</v>
      </c>
      <c r="C163" s="112" t="s">
        <v>125</v>
      </c>
      <c r="D163" s="109">
        <v>0.22817000000000001</v>
      </c>
      <c r="E163" s="104">
        <v>194.05</v>
      </c>
      <c r="F163" s="108">
        <f t="shared" si="4"/>
        <v>44.276388500000003</v>
      </c>
    </row>
    <row r="164" spans="1:6" ht="15.75" x14ac:dyDescent="0.25">
      <c r="A164" s="21" t="s">
        <v>347</v>
      </c>
      <c r="B164" s="97" t="s">
        <v>157</v>
      </c>
      <c r="C164" s="112" t="s">
        <v>125</v>
      </c>
      <c r="D164" s="101">
        <v>0.373</v>
      </c>
      <c r="E164" s="104">
        <v>408.59</v>
      </c>
      <c r="F164" s="103">
        <f t="shared" si="4"/>
        <v>152.40406999999999</v>
      </c>
    </row>
    <row r="165" spans="1:6" ht="15.75" x14ac:dyDescent="0.25">
      <c r="A165" s="26" t="s">
        <v>348</v>
      </c>
      <c r="B165" s="97" t="s">
        <v>158</v>
      </c>
      <c r="C165" s="112" t="s">
        <v>125</v>
      </c>
      <c r="D165" s="101">
        <v>2.4620000000000002</v>
      </c>
      <c r="E165" s="104">
        <v>183.69</v>
      </c>
      <c r="F165" s="103">
        <f t="shared" si="4"/>
        <v>452.24478000000005</v>
      </c>
    </row>
    <row r="166" spans="1:6" ht="15.75" x14ac:dyDescent="0.25">
      <c r="A166" s="26" t="s">
        <v>349</v>
      </c>
      <c r="B166" s="97" t="s">
        <v>134</v>
      </c>
      <c r="C166" s="112" t="s">
        <v>125</v>
      </c>
      <c r="D166" s="109">
        <v>2.1749999999999998</v>
      </c>
      <c r="E166" s="104">
        <v>385.74</v>
      </c>
      <c r="F166" s="108">
        <f t="shared" ref="F166:F197" si="5">D166*E166</f>
        <v>838.98449999999991</v>
      </c>
    </row>
    <row r="167" spans="1:6" ht="15.75" x14ac:dyDescent="0.25">
      <c r="A167" s="21" t="s">
        <v>350</v>
      </c>
      <c r="B167" s="97" t="s">
        <v>159</v>
      </c>
      <c r="C167" s="112" t="s">
        <v>125</v>
      </c>
      <c r="D167" s="110">
        <v>0.42</v>
      </c>
      <c r="E167" s="104">
        <v>223.36</v>
      </c>
      <c r="F167" s="103">
        <f t="shared" si="5"/>
        <v>93.811199999999999</v>
      </c>
    </row>
    <row r="168" spans="1:6" ht="15.75" x14ac:dyDescent="0.25">
      <c r="A168" s="26" t="s">
        <v>351</v>
      </c>
      <c r="B168" s="97" t="s">
        <v>124</v>
      </c>
      <c r="C168" s="112" t="s">
        <v>125</v>
      </c>
      <c r="D168" s="101">
        <v>0.246</v>
      </c>
      <c r="E168" s="104">
        <v>407.51</v>
      </c>
      <c r="F168" s="103">
        <f t="shared" si="5"/>
        <v>100.24745999999999</v>
      </c>
    </row>
    <row r="169" spans="1:6" ht="15.75" thickBot="1" x14ac:dyDescent="0.3">
      <c r="A169" s="61"/>
      <c r="B169" s="33"/>
      <c r="C169" s="34"/>
      <c r="D169" s="33"/>
      <c r="E169" s="35"/>
      <c r="F169" s="36"/>
    </row>
    <row r="170" spans="1:6" ht="15.75" thickBot="1" x14ac:dyDescent="0.3">
      <c r="A170" s="37" t="s">
        <v>173</v>
      </c>
      <c r="B170" s="38" t="s">
        <v>174</v>
      </c>
      <c r="C170" s="39"/>
      <c r="D170" s="40"/>
      <c r="E170" s="41"/>
      <c r="F170" s="119">
        <f>SUM(F102:F168)</f>
        <v>65597.290894699981</v>
      </c>
    </row>
    <row r="171" spans="1:6" ht="15.75" thickBot="1" x14ac:dyDescent="0.3">
      <c r="A171" s="62"/>
      <c r="B171" s="46"/>
      <c r="C171" s="45"/>
      <c r="D171" s="46"/>
      <c r="E171" s="47"/>
      <c r="F171" s="63"/>
    </row>
    <row r="172" spans="1:6" ht="15.75" thickBot="1" x14ac:dyDescent="0.3">
      <c r="A172" s="64">
        <v>3</v>
      </c>
      <c r="B172" s="16" t="s">
        <v>175</v>
      </c>
      <c r="C172" s="17"/>
      <c r="D172" s="18"/>
      <c r="E172" s="19"/>
      <c r="F172" s="20"/>
    </row>
    <row r="173" spans="1:6" x14ac:dyDescent="0.25">
      <c r="A173" s="23" t="s">
        <v>352</v>
      </c>
      <c r="B173" s="55" t="s">
        <v>176</v>
      </c>
      <c r="C173" s="56" t="s">
        <v>10</v>
      </c>
      <c r="D173" s="57">
        <f>'[2]PRESUPUESTO C1'!D102+'[2]PRESUPUESTO C2'!D119+'[2]PRESUPUESTO C3'!D138+'[2]PRESUPUESTO C4'!D154+'[2]PRESUPUESTO C5'!D133+'[2]PRESUPUESTO C6'!D155</f>
        <v>164</v>
      </c>
      <c r="E173" s="60">
        <v>27.95</v>
      </c>
      <c r="F173" s="58">
        <f>E173*D173</f>
        <v>4583.8</v>
      </c>
    </row>
    <row r="174" spans="1:6" x14ac:dyDescent="0.25">
      <c r="A174" s="28" t="s">
        <v>353</v>
      </c>
      <c r="B174" s="55" t="s">
        <v>177</v>
      </c>
      <c r="C174" s="56" t="s">
        <v>10</v>
      </c>
      <c r="D174" s="57">
        <f>'[2]PRESUPUESTO C3'!D139</f>
        <v>5</v>
      </c>
      <c r="E174" s="59">
        <v>22.36</v>
      </c>
      <c r="F174" s="58">
        <f>E174*D174</f>
        <v>111.8</v>
      </c>
    </row>
    <row r="175" spans="1:6" x14ac:dyDescent="0.25">
      <c r="A175" s="28" t="s">
        <v>197</v>
      </c>
      <c r="B175" s="113" t="s">
        <v>178</v>
      </c>
      <c r="C175" s="28" t="s">
        <v>179</v>
      </c>
      <c r="D175" s="27">
        <v>1</v>
      </c>
      <c r="E175" s="29">
        <f>'[2]PRESUPUESTO C1'!E103+'[2]PRESUPUESTO C2'!E120+'[2]PRESUPUESTO C3'!E140+'[2]PRESUPUESTO C4'!E155+'[2]PRESUPUESTO C5'!E134+'[2]PRESUPUESTO C6'!E156</f>
        <v>15034.417010000001</v>
      </c>
      <c r="F175" s="58">
        <f>E175*D175</f>
        <v>15034.417010000001</v>
      </c>
    </row>
    <row r="176" spans="1:6" x14ac:dyDescent="0.25">
      <c r="A176" s="28" t="s">
        <v>354</v>
      </c>
      <c r="B176" s="113" t="s">
        <v>180</v>
      </c>
      <c r="C176" s="28" t="s">
        <v>179</v>
      </c>
      <c r="D176" s="27">
        <v>1</v>
      </c>
      <c r="E176" s="29">
        <f>'[2]PRESUPUESTO C1'!E104+'[2]PRESUPUESTO C2'!E121+'[2]PRESUPUESTO C3'!E141+'[2]PRESUPUESTO C4'!E156+'[2]PRESUPUESTO C5'!E135+'[2]PRESUPUESTO C6'!E157</f>
        <v>6360.5543138453941</v>
      </c>
      <c r="F176" s="58">
        <f>E176*D176</f>
        <v>6360.5543138453941</v>
      </c>
    </row>
    <row r="177" spans="1:6" ht="15.75" thickBot="1" x14ac:dyDescent="0.3">
      <c r="A177" s="65"/>
      <c r="B177" s="33"/>
      <c r="C177" s="34"/>
      <c r="D177" s="33"/>
      <c r="E177" s="35"/>
      <c r="F177" s="36"/>
    </row>
    <row r="178" spans="1:6" ht="15.75" thickBot="1" x14ac:dyDescent="0.3">
      <c r="A178" s="37" t="s">
        <v>181</v>
      </c>
      <c r="B178" s="38" t="s">
        <v>182</v>
      </c>
      <c r="C178" s="39"/>
      <c r="D178" s="40"/>
      <c r="E178" s="41"/>
      <c r="F178" s="42">
        <f>SUM(F173:F176)</f>
        <v>26090.571323845397</v>
      </c>
    </row>
    <row r="179" spans="1:6" x14ac:dyDescent="0.25">
      <c r="A179" s="66"/>
      <c r="B179" s="67"/>
      <c r="C179" s="68"/>
      <c r="D179" s="67"/>
      <c r="E179" s="69"/>
      <c r="F179" s="70"/>
    </row>
    <row r="180" spans="1:6" x14ac:dyDescent="0.25">
      <c r="A180" s="71" t="s">
        <v>183</v>
      </c>
      <c r="B180" s="72" t="s">
        <v>184</v>
      </c>
      <c r="C180" s="73"/>
      <c r="D180" s="74"/>
      <c r="E180" s="75"/>
      <c r="F180" s="76">
        <f>F99+F170</f>
        <v>248966.10241469994</v>
      </c>
    </row>
    <row r="181" spans="1:6" x14ac:dyDescent="0.25">
      <c r="A181" s="77" t="s">
        <v>185</v>
      </c>
      <c r="B181" s="78" t="s">
        <v>186</v>
      </c>
      <c r="C181" s="79"/>
      <c r="D181" s="80"/>
      <c r="E181" s="81"/>
      <c r="F181" s="82">
        <f>F178</f>
        <v>26090.571323845397</v>
      </c>
    </row>
    <row r="182" spans="1:6" x14ac:dyDescent="0.25">
      <c r="A182" s="83"/>
      <c r="B182" s="84"/>
      <c r="C182" s="85"/>
      <c r="D182" s="86"/>
      <c r="E182" s="87"/>
      <c r="F182" s="88"/>
    </row>
    <row r="183" spans="1:6" x14ac:dyDescent="0.25">
      <c r="A183" s="89" t="s">
        <v>187</v>
      </c>
      <c r="B183" s="78" t="s">
        <v>188</v>
      </c>
      <c r="C183" s="79"/>
      <c r="D183" s="80"/>
      <c r="E183" s="81"/>
      <c r="F183" s="82">
        <f>F180+F181</f>
        <v>275056.67373854533</v>
      </c>
    </row>
    <row r="184" spans="1:6" x14ac:dyDescent="0.25">
      <c r="A184" s="77" t="s">
        <v>189</v>
      </c>
      <c r="B184" s="80" t="s">
        <v>190</v>
      </c>
      <c r="C184" s="79"/>
      <c r="D184" s="80"/>
      <c r="E184" s="81"/>
      <c r="F184" s="82">
        <f>+F183*0.12</f>
        <v>33006.80084862544</v>
      </c>
    </row>
    <row r="185" spans="1:6" ht="15.75" thickBot="1" x14ac:dyDescent="0.3">
      <c r="A185" s="83"/>
      <c r="B185" s="84"/>
      <c r="C185" s="85"/>
      <c r="D185" s="86"/>
      <c r="E185" s="87"/>
      <c r="F185" s="88"/>
    </row>
    <row r="186" spans="1:6" ht="15.75" thickBot="1" x14ac:dyDescent="0.3">
      <c r="A186" s="90" t="s">
        <v>191</v>
      </c>
      <c r="B186" s="91" t="s">
        <v>192</v>
      </c>
      <c r="C186" s="92"/>
      <c r="D186" s="93"/>
      <c r="E186" s="94"/>
      <c r="F186" s="95">
        <f>+F183+F184</f>
        <v>308063.47458717076</v>
      </c>
    </row>
    <row r="189" spans="1:6" x14ac:dyDescent="0.25">
      <c r="A189" s="96"/>
    </row>
  </sheetData>
  <autoFilter ref="A101:F168">
    <sortState ref="A102:F168">
      <sortCondition ref="B101"/>
    </sortState>
  </autoFilter>
  <mergeCells count="2">
    <mergeCell ref="A2:F2"/>
    <mergeCell ref="A3:F3"/>
  </mergeCells>
  <conditionalFormatting sqref="B7:B97">
    <cfRule type="duplicateValues" dxfId="0" priority="5"/>
  </conditionalFormatting>
  <pageMargins left="0.70866141732283472" right="0.70866141732283472" top="0.74803149606299213" bottom="0.74803149606299213" header="0.31496062992125984" footer="0.31496062992125984"/>
  <pageSetup paperSize="9" scale="44"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PRESUPUESTO GLOBAL TOTAL</vt:lpstr>
      <vt:lpstr>'PRESUPUESTO GLOBAL TOTAL'!Títulos_a_imprimir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OSWALDO BASILIO PINCAY</dc:creator>
  <cp:lastModifiedBy>LEONARDO RAFAEL BORELL ROMOLEROUX</cp:lastModifiedBy>
  <cp:lastPrinted>2019-08-06T21:09:35Z</cp:lastPrinted>
  <dcterms:created xsi:type="dcterms:W3CDTF">2019-07-22T16:58:20Z</dcterms:created>
  <dcterms:modified xsi:type="dcterms:W3CDTF">2019-08-30T22:56:09Z</dcterms:modified>
</cp:coreProperties>
</file>