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lando.zuniga\Desktop\GRAN CARPETA\1\BID V\1\1\PLANEE\TDR SND\OBRA DS-MAGRO\ACTUALIZACION 2023\Justificación PR G UNICO Obra\"/>
    </mc:Choice>
  </mc:AlternateContent>
  <bookViews>
    <workbookView xWindow="0" yWindow="0" windowWidth="20496" windowHeight="7020"/>
  </bookViews>
  <sheets>
    <sheet name="DDEF PRES REF 2023 A3" sheetId="6" r:id="rId1"/>
    <sheet name="Hoja1 (2)" sheetId="2" r:id="rId2"/>
  </sheets>
  <externalReferences>
    <externalReference r:id="rId3"/>
  </externalReferences>
  <definedNames>
    <definedName name="_xlnm._FilterDatabase" localSheetId="0" hidden="1">'DDEF PRES REF 2023 A3'!$B$8:$G$210</definedName>
    <definedName name="_xlnm.Print_Area" localSheetId="0">'DDEF PRES REF 2023 A3'!$B$8:$G$486</definedName>
    <definedName name="_xlnm.Print_Titles" localSheetId="0">'DDEF PRES REF 2023 A3'!$1:$7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6" i="6" l="1"/>
  <c r="G471" i="6"/>
  <c r="G470" i="6"/>
  <c r="G453" i="6"/>
  <c r="G452" i="6"/>
  <c r="G451" i="6"/>
  <c r="G445" i="6"/>
  <c r="G444" i="6"/>
  <c r="G441" i="6"/>
  <c r="G440" i="6"/>
  <c r="G437" i="6"/>
  <c r="C435" i="6"/>
  <c r="G434" i="6"/>
  <c r="G432" i="6"/>
  <c r="G427" i="6"/>
  <c r="G424" i="6"/>
  <c r="G421" i="6"/>
  <c r="G420" i="6"/>
  <c r="G417" i="6"/>
  <c r="C417" i="6"/>
  <c r="G416" i="6"/>
  <c r="C414" i="6"/>
  <c r="G412" i="6"/>
  <c r="C411" i="6"/>
  <c r="C408" i="6"/>
  <c r="G407" i="6"/>
  <c r="G406" i="6"/>
  <c r="G402" i="6"/>
  <c r="G400" i="6"/>
  <c r="G399" i="6"/>
  <c r="G397" i="6"/>
  <c r="G391" i="6"/>
  <c r="G386" i="6"/>
  <c r="G384" i="6"/>
  <c r="G378" i="6"/>
  <c r="G375" i="6"/>
  <c r="G370" i="6"/>
  <c r="G359" i="6"/>
  <c r="G356" i="6"/>
  <c r="G354" i="6"/>
  <c r="G352" i="6"/>
  <c r="G351" i="6"/>
  <c r="G345" i="6"/>
  <c r="G342" i="6"/>
  <c r="G340" i="6"/>
  <c r="G338" i="6"/>
  <c r="G337" i="6"/>
  <c r="G332" i="6"/>
  <c r="G315" i="6"/>
  <c r="G314" i="6"/>
  <c r="G313" i="6"/>
  <c r="G312" i="6"/>
  <c r="G307" i="6"/>
  <c r="G306" i="6"/>
  <c r="G303" i="6"/>
  <c r="G302" i="6"/>
  <c r="G301" i="6"/>
  <c r="G297" i="6"/>
  <c r="G294" i="6"/>
  <c r="G291" i="6"/>
  <c r="G289" i="6"/>
  <c r="G288" i="6"/>
  <c r="G287" i="6"/>
  <c r="G285" i="6"/>
  <c r="G282" i="6"/>
  <c r="G281" i="6"/>
  <c r="G277" i="6"/>
  <c r="G276" i="6"/>
  <c r="G274" i="6"/>
  <c r="G272" i="6"/>
  <c r="G271" i="6"/>
  <c r="G270" i="6"/>
  <c r="G269" i="6"/>
  <c r="G265" i="6"/>
  <c r="G264" i="6"/>
  <c r="G260" i="6"/>
  <c r="G257" i="6"/>
  <c r="G253" i="6"/>
  <c r="G247" i="6"/>
  <c r="G242" i="6"/>
  <c r="G240" i="6"/>
  <c r="G239" i="6"/>
  <c r="G232" i="6"/>
  <c r="G230" i="6"/>
  <c r="G222" i="6"/>
  <c r="G220" i="6"/>
  <c r="G218" i="6"/>
  <c r="G215" i="6"/>
  <c r="C209" i="6"/>
  <c r="C208" i="6"/>
  <c r="G207" i="6"/>
  <c r="G206" i="6"/>
  <c r="G195" i="6"/>
  <c r="G193" i="6"/>
  <c r="G191" i="6"/>
  <c r="G189" i="6"/>
  <c r="G185" i="6"/>
  <c r="G183" i="6"/>
  <c r="G174" i="6"/>
  <c r="G172" i="6"/>
  <c r="G160" i="6"/>
  <c r="G158" i="6"/>
  <c r="G152" i="6"/>
  <c r="G149" i="6"/>
  <c r="G141" i="6"/>
  <c r="G130" i="6"/>
  <c r="G129" i="6"/>
  <c r="G127" i="6"/>
  <c r="G122" i="6"/>
  <c r="G121" i="6"/>
  <c r="G119" i="6"/>
  <c r="G118" i="6"/>
  <c r="G110" i="6"/>
  <c r="G109" i="6"/>
  <c r="G107" i="6"/>
  <c r="G105" i="6"/>
  <c r="G103" i="6"/>
  <c r="G100" i="6"/>
  <c r="G99" i="6"/>
  <c r="G97" i="6"/>
  <c r="G95" i="6"/>
  <c r="C95" i="6"/>
  <c r="G89" i="6"/>
  <c r="G85" i="6"/>
  <c r="G77" i="6"/>
  <c r="G71" i="6"/>
  <c r="G68" i="6"/>
  <c r="G66" i="6"/>
  <c r="G64" i="6"/>
  <c r="G63" i="6"/>
  <c r="G49" i="6"/>
  <c r="G46" i="6"/>
  <c r="G44" i="6"/>
  <c r="G24" i="6"/>
  <c r="G22" i="6"/>
  <c r="G20" i="6"/>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G279" i="6" l="1"/>
  <c r="G358" i="6"/>
  <c r="G251" i="6"/>
  <c r="G334" i="6"/>
  <c r="G389" i="6"/>
  <c r="G344" i="6"/>
  <c r="G364" i="6"/>
  <c r="G318" i="6"/>
  <c r="G267" i="6"/>
  <c r="G387" i="6"/>
  <c r="G268" i="6"/>
  <c r="G388" i="6"/>
  <c r="G124" i="6"/>
  <c r="G411" i="6"/>
  <c r="G430" i="6"/>
  <c r="G463" i="6"/>
  <c r="G266" i="6"/>
  <c r="G155" i="6"/>
  <c r="G111" i="6"/>
  <c r="G398" i="6"/>
  <c r="G231" i="6"/>
  <c r="G383" i="6"/>
  <c r="G305" i="6"/>
  <c r="G69" i="6"/>
  <c r="G461" i="6"/>
  <c r="G343" i="6"/>
  <c r="G283" i="6"/>
  <c r="G296" i="6"/>
  <c r="G320" i="6"/>
  <c r="G357" i="6"/>
  <c r="G415" i="6"/>
  <c r="G136" i="6"/>
  <c r="G34" i="6"/>
  <c r="G169" i="6"/>
  <c r="G228" i="6"/>
  <c r="G290" i="6"/>
  <c r="G300" i="6"/>
  <c r="G355" i="6"/>
  <c r="G457" i="6"/>
  <c r="G408" i="6"/>
  <c r="G467" i="6"/>
  <c r="G335" i="6"/>
  <c r="G322" i="6"/>
  <c r="G256" i="6"/>
  <c r="G377" i="6"/>
  <c r="G262" i="6"/>
  <c r="G327" i="6"/>
  <c r="G385" i="6"/>
  <c r="G292" i="6"/>
  <c r="G213" i="6"/>
  <c r="B249" i="6"/>
  <c r="B250" i="6" s="1"/>
  <c r="B251" i="6" s="1"/>
  <c r="B252" i="6" s="1"/>
  <c r="B253" i="6" s="1"/>
  <c r="B254" i="6" s="1"/>
  <c r="B255" i="6" s="1"/>
  <c r="B256" i="6" s="1"/>
  <c r="B257" i="6" s="1"/>
  <c r="B258" i="6" s="1"/>
  <c r="B248" i="6"/>
  <c r="G96" i="6"/>
  <c r="G137" i="6"/>
  <c r="G180" i="6"/>
  <c r="G194" i="6"/>
  <c r="G233" i="6"/>
  <c r="G65" i="6"/>
  <c r="G153" i="6"/>
  <c r="G188" i="6"/>
  <c r="G128" i="6"/>
  <c r="G217" i="6"/>
  <c r="G76" i="6"/>
  <c r="G159" i="6"/>
  <c r="G429" i="6"/>
  <c r="G37" i="6"/>
  <c r="G48" i="6"/>
  <c r="G135" i="6"/>
  <c r="G196" i="6"/>
  <c r="G201" i="6"/>
  <c r="G209" i="6"/>
  <c r="G142" i="6"/>
  <c r="G41" i="6"/>
  <c r="G171" i="6"/>
  <c r="G236" i="6"/>
  <c r="G154" i="6"/>
  <c r="G176" i="6"/>
  <c r="G204" i="6"/>
  <c r="G317" i="6"/>
  <c r="G28" i="6"/>
  <c r="G84" i="6"/>
  <c r="G162" i="6"/>
  <c r="G199" i="6"/>
  <c r="G59" i="6"/>
  <c r="G104" i="6"/>
  <c r="G219" i="6"/>
  <c r="G23" i="6"/>
  <c r="G70" i="6"/>
  <c r="G182" i="6"/>
  <c r="G225" i="6"/>
  <c r="G60" i="6"/>
  <c r="G54" i="6"/>
  <c r="G98" i="6"/>
  <c r="G114" i="6"/>
  <c r="G146" i="6"/>
  <c r="G168" i="6"/>
  <c r="G178" i="6"/>
  <c r="G190" i="6"/>
  <c r="G249" i="6"/>
  <c r="G258" i="6"/>
  <c r="G286" i="6"/>
  <c r="G202" i="6"/>
  <c r="G43" i="6"/>
  <c r="G261" i="6"/>
  <c r="G61" i="6"/>
  <c r="G102" i="6"/>
  <c r="G164" i="6"/>
  <c r="G173" i="6"/>
  <c r="G187" i="6"/>
  <c r="G197" i="6"/>
  <c r="G58" i="6"/>
  <c r="G73" i="6"/>
  <c r="G226" i="6"/>
  <c r="G324" i="6"/>
  <c r="G91" i="6"/>
  <c r="G241" i="6"/>
  <c r="G62" i="6"/>
  <c r="G74" i="6"/>
  <c r="G47" i="6"/>
  <c r="G192" i="6"/>
  <c r="G214" i="6"/>
  <c r="G208" i="6"/>
  <c r="G88" i="6"/>
  <c r="G112" i="6"/>
  <c r="G67" i="6"/>
  <c r="G21" i="6"/>
  <c r="G39" i="6"/>
  <c r="G10" i="6"/>
  <c r="G82" i="6"/>
  <c r="G86" i="6"/>
  <c r="G90" i="6"/>
  <c r="G120" i="6"/>
  <c r="G147" i="6"/>
  <c r="G157" i="6"/>
  <c r="G298" i="6"/>
  <c r="G304" i="6"/>
  <c r="G83" i="6"/>
  <c r="G325" i="6"/>
  <c r="G329" i="6"/>
  <c r="G422" i="6"/>
  <c r="G145" i="6"/>
  <c r="G263" i="6"/>
  <c r="G151" i="6"/>
  <c r="G184" i="6"/>
  <c r="G227" i="6"/>
  <c r="G234" i="6"/>
  <c r="G259" i="6"/>
  <c r="G369" i="6"/>
  <c r="G87" i="6"/>
  <c r="G163" i="6"/>
  <c r="G229" i="6"/>
  <c r="G248" i="6"/>
  <c r="G252" i="6"/>
  <c r="G410" i="6"/>
  <c r="G275" i="6"/>
  <c r="G414" i="6"/>
  <c r="G425" i="6"/>
  <c r="G284" i="6"/>
  <c r="G353" i="6"/>
  <c r="G409" i="6"/>
  <c r="G50" i="6"/>
  <c r="G126" i="6"/>
  <c r="G295" i="6"/>
  <c r="G438" i="6"/>
  <c r="G454" i="6"/>
  <c r="G134" i="6"/>
  <c r="G140" i="6"/>
  <c r="G224" i="6"/>
  <c r="G372" i="6"/>
  <c r="G449" i="6"/>
  <c r="G460" i="6"/>
  <c r="G341" i="6"/>
  <c r="G14" i="6"/>
  <c r="G79" i="6"/>
  <c r="G133" i="6"/>
  <c r="G237" i="6"/>
  <c r="G299" i="6"/>
  <c r="G319" i="6"/>
  <c r="G346" i="6"/>
  <c r="G362" i="6"/>
  <c r="G367" i="6"/>
  <c r="G395" i="6"/>
  <c r="G316" i="6"/>
  <c r="G80" i="6"/>
  <c r="G235" i="6"/>
  <c r="G246" i="6"/>
  <c r="G250" i="6"/>
  <c r="G254" i="6"/>
  <c r="G413" i="6"/>
  <c r="G93" i="6"/>
  <c r="G205" i="6"/>
  <c r="G244" i="6"/>
  <c r="G293" i="6"/>
  <c r="G115" i="6"/>
  <c r="G186" i="6"/>
  <c r="G273" i="6"/>
  <c r="G361" i="6"/>
  <c r="G392" i="6"/>
  <c r="G418" i="6"/>
  <c r="G75" i="6"/>
  <c r="G161" i="6"/>
  <c r="G167" i="6"/>
  <c r="G443" i="6"/>
  <c r="G371" i="6"/>
  <c r="G382" i="6"/>
  <c r="G419" i="6"/>
  <c r="G423" i="6"/>
  <c r="G435" i="6"/>
  <c r="G181" i="6"/>
  <c r="G198" i="6"/>
  <c r="G333" i="6"/>
  <c r="G336" i="6"/>
  <c r="G448" i="6"/>
  <c r="G450" i="6"/>
  <c r="G143" i="6"/>
  <c r="G255" i="6"/>
  <c r="G179" i="6"/>
  <c r="G216" i="6"/>
  <c r="G321" i="6"/>
  <c r="G123" i="6"/>
  <c r="G165" i="6"/>
  <c r="G203" i="6"/>
  <c r="G381" i="6"/>
  <c r="G426" i="6"/>
  <c r="G347" i="6"/>
  <c r="G374" i="6"/>
  <c r="G311" i="6"/>
  <c r="G323" i="6"/>
  <c r="G458" i="6"/>
  <c r="G396" i="6"/>
  <c r="G439" i="6"/>
  <c r="G366" i="6"/>
  <c r="G373" i="6"/>
  <c r="G446" i="6"/>
  <c r="G462" i="6"/>
  <c r="G401" i="6"/>
  <c r="G442" i="6"/>
  <c r="G393" i="6"/>
  <c r="G404" i="6"/>
  <c r="G350" i="6"/>
  <c r="G363" i="6"/>
  <c r="G368" i="6"/>
  <c r="G433" i="6"/>
  <c r="G394" i="6"/>
  <c r="G360" i="6"/>
  <c r="G339" i="6"/>
  <c r="G428" i="6"/>
  <c r="G365" i="6"/>
  <c r="G403" i="6"/>
  <c r="G405" i="6"/>
  <c r="G456" i="6" l="1"/>
  <c r="G455" i="6"/>
  <c r="G330" i="6"/>
  <c r="G379" i="6"/>
  <c r="G308" i="6"/>
  <c r="G310" i="6"/>
  <c r="G238" i="6"/>
  <c r="G436" i="6"/>
  <c r="G326" i="6"/>
  <c r="G380" i="6"/>
  <c r="G349" i="6"/>
  <c r="G309" i="6"/>
  <c r="G348" i="6"/>
  <c r="G243" i="6"/>
  <c r="G278" i="6"/>
  <c r="G221" i="6"/>
  <c r="G245" i="6"/>
  <c r="G447" i="6"/>
  <c r="G280" i="6"/>
  <c r="G431" i="6"/>
  <c r="G459" i="6"/>
  <c r="G390" i="6"/>
  <c r="G469" i="6"/>
  <c r="G331" i="6"/>
  <c r="G376" i="6"/>
  <c r="G328" i="6"/>
  <c r="G223" i="6"/>
  <c r="G468" i="6"/>
  <c r="G40" i="6"/>
  <c r="G55" i="6"/>
  <c r="G17" i="6"/>
  <c r="G78" i="6"/>
  <c r="B259" i="6"/>
  <c r="B260" i="6"/>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B349" i="6" s="1"/>
  <c r="B350" i="6" s="1"/>
  <c r="B351" i="6" s="1"/>
  <c r="B352" i="6" s="1"/>
  <c r="B353" i="6" s="1"/>
  <c r="B354" i="6" s="1"/>
  <c r="B355" i="6" s="1"/>
  <c r="B356" i="6" s="1"/>
  <c r="B357" i="6" s="1"/>
  <c r="B358" i="6" s="1"/>
  <c r="B359" i="6" s="1"/>
  <c r="B360" i="6" s="1"/>
  <c r="B361" i="6" s="1"/>
  <c r="B362" i="6" s="1"/>
  <c r="B363" i="6" s="1"/>
  <c r="B364" i="6" s="1"/>
  <c r="B365" i="6" s="1"/>
  <c r="B366" i="6" s="1"/>
  <c r="B367" i="6" s="1"/>
  <c r="B368" i="6" s="1"/>
  <c r="B369" i="6" s="1"/>
  <c r="B370" i="6" s="1"/>
  <c r="B371" i="6" s="1"/>
  <c r="B372" i="6" s="1"/>
  <c r="B373" i="6" s="1"/>
  <c r="B374" i="6" s="1"/>
  <c r="B375" i="6" s="1"/>
  <c r="B376" i="6" s="1"/>
  <c r="B377" i="6" s="1"/>
  <c r="B378" i="6" s="1"/>
  <c r="B379" i="6" s="1"/>
  <c r="B380" i="6" s="1"/>
  <c r="B381" i="6" s="1"/>
  <c r="B382" i="6" s="1"/>
  <c r="B383" i="6" s="1"/>
  <c r="B384" i="6" s="1"/>
  <c r="B385" i="6" s="1"/>
  <c r="B386" i="6" s="1"/>
  <c r="B387" i="6" s="1"/>
  <c r="B388" i="6" s="1"/>
  <c r="B389" i="6" s="1"/>
  <c r="B390" i="6" s="1"/>
  <c r="B391" i="6" s="1"/>
  <c r="B392" i="6" s="1"/>
  <c r="B393" i="6" s="1"/>
  <c r="B394" i="6" s="1"/>
  <c r="B395" i="6" s="1"/>
  <c r="B396" i="6" s="1"/>
  <c r="B397" i="6" s="1"/>
  <c r="B398" i="6" s="1"/>
  <c r="B399" i="6" s="1"/>
  <c r="B400" i="6" s="1"/>
  <c r="B401" i="6" s="1"/>
  <c r="B402" i="6" s="1"/>
  <c r="B403" i="6" s="1"/>
  <c r="B404" i="6" s="1"/>
  <c r="B405" i="6" s="1"/>
  <c r="B406" i="6" s="1"/>
  <c r="B407" i="6" s="1"/>
  <c r="E464" i="6" l="1"/>
  <c r="E473" i="6" s="1"/>
  <c r="B408" i="6"/>
  <c r="B409" i="6"/>
  <c r="B410" i="6" s="1"/>
  <c r="G29" i="6"/>
  <c r="G150" i="6"/>
  <c r="G26" i="6"/>
  <c r="G38" i="6"/>
  <c r="G51" i="6"/>
  <c r="G18" i="6"/>
  <c r="G94" i="6"/>
  <c r="G52" i="6"/>
  <c r="G131" i="6"/>
  <c r="G113" i="6"/>
  <c r="G15" i="6"/>
  <c r="G72" i="6"/>
  <c r="G175" i="6"/>
  <c r="G138" i="6"/>
  <c r="G166" i="6"/>
  <c r="G36" i="6"/>
  <c r="G32" i="6"/>
  <c r="G170" i="6"/>
  <c r="G45" i="6"/>
  <c r="G101" i="6"/>
  <c r="G57" i="6"/>
  <c r="G56" i="6"/>
  <c r="G9" i="6"/>
  <c r="G11" i="6"/>
  <c r="G125" i="6"/>
  <c r="G27" i="6"/>
  <c r="G13" i="6"/>
  <c r="G92" i="6"/>
  <c r="G35" i="6"/>
  <c r="G156" i="6"/>
  <c r="G16" i="6"/>
  <c r="G106" i="6"/>
  <c r="G30" i="6"/>
  <c r="G177" i="6"/>
  <c r="G148" i="6"/>
  <c r="G31" i="6"/>
  <c r="G116" i="6"/>
  <c r="G42" i="6"/>
  <c r="G139" i="6"/>
  <c r="G19" i="6"/>
  <c r="G144" i="6"/>
  <c r="G200" i="6"/>
  <c r="G53" i="6"/>
  <c r="G132" i="6"/>
  <c r="G12" i="6"/>
  <c r="G81" i="6"/>
  <c r="G117" i="6"/>
  <c r="G108" i="6"/>
  <c r="G25" i="6"/>
  <c r="G33" i="6"/>
  <c r="E210" i="6" l="1"/>
  <c r="B411" i="6"/>
  <c r="B412" i="6"/>
  <c r="B413" i="6" s="1"/>
  <c r="B414" i="6" l="1"/>
  <c r="B415" i="6"/>
  <c r="B416" i="6" s="1"/>
  <c r="E476" i="6"/>
  <c r="E472" i="6"/>
  <c r="E474" i="6" s="1"/>
  <c r="E477" i="6" s="1"/>
  <c r="B417" i="6" l="1"/>
  <c r="B418" i="6"/>
  <c r="B419" i="6" s="1"/>
  <c r="B420" i="6" s="1"/>
  <c r="B421" i="6" s="1"/>
  <c r="B422" i="6" s="1"/>
  <c r="B423" i="6" s="1"/>
  <c r="B424" i="6" s="1"/>
  <c r="B425" i="6" s="1"/>
  <c r="B426" i="6" s="1"/>
  <c r="B427" i="6" s="1"/>
  <c r="B428" i="6" s="1"/>
  <c r="B429" i="6" s="1"/>
  <c r="B430" i="6" s="1"/>
  <c r="B431" i="6" s="1"/>
  <c r="B432" i="6" s="1"/>
  <c r="B433" i="6" s="1"/>
  <c r="B434" i="6" s="1"/>
  <c r="B435" i="6" s="1"/>
  <c r="B436" i="6" s="1"/>
  <c r="B437" i="6" s="1"/>
  <c r="B438" i="6" s="1"/>
  <c r="B439" i="6" s="1"/>
  <c r="B440" i="6" s="1"/>
  <c r="B441" i="6" s="1"/>
  <c r="B442" i="6" s="1"/>
  <c r="B443" i="6" s="1"/>
  <c r="B444" i="6" s="1"/>
  <c r="B445" i="6" s="1"/>
  <c r="B446" i="6" s="1"/>
  <c r="B447" i="6" s="1"/>
  <c r="B448" i="6" s="1"/>
  <c r="B449" i="6" s="1"/>
  <c r="B450" i="6" s="1"/>
  <c r="B451" i="6" s="1"/>
  <c r="B452" i="6" s="1"/>
  <c r="B453" i="6" s="1"/>
  <c r="B454" i="6" s="1"/>
  <c r="B455" i="6" s="1"/>
  <c r="B456" i="6" s="1"/>
  <c r="B457" i="6" s="1"/>
  <c r="B458" i="6" s="1"/>
  <c r="B459" i="6" s="1"/>
  <c r="B460" i="6" s="1"/>
  <c r="B461" i="6" s="1"/>
  <c r="B462" i="6" s="1"/>
  <c r="B463" i="6" s="1"/>
  <c r="B467" i="6" s="1"/>
  <c r="B468" i="6" s="1"/>
  <c r="B469" i="6" s="1"/>
  <c r="B470" i="6" s="1"/>
  <c r="B471" i="6" s="1"/>
  <c r="B472" i="6" s="1"/>
  <c r="B473" i="6" s="1"/>
  <c r="E479" i="6"/>
  <c r="E480" i="6" l="1"/>
  <c r="E482" i="6" s="1"/>
  <c r="G4" i="6"/>
  <c r="G156" i="2" l="1"/>
  <c r="D156" i="2" l="1"/>
  <c r="E156" i="2"/>
  <c r="F156" i="2"/>
  <c r="H156" i="2"/>
  <c r="I156" i="2"/>
  <c r="J156" i="2"/>
  <c r="K156" i="2"/>
  <c r="L156" i="2"/>
  <c r="M156" i="2"/>
  <c r="N156" i="2"/>
  <c r="O156" i="2"/>
  <c r="P156" i="2"/>
  <c r="Q156" i="2"/>
  <c r="R156" i="2"/>
  <c r="S156" i="2"/>
  <c r="T156" i="2"/>
  <c r="U156" i="2"/>
  <c r="V156" i="2"/>
  <c r="W156" i="2"/>
  <c r="X156" i="2"/>
  <c r="Y156" i="2"/>
  <c r="Z156" i="2"/>
  <c r="AA156" i="2"/>
  <c r="AB156" i="2"/>
  <c r="AC156" i="2"/>
  <c r="AD156" i="2"/>
  <c r="AE156" i="2"/>
  <c r="AF156" i="2"/>
  <c r="AG156" i="2"/>
  <c r="AH156" i="2"/>
  <c r="AI156" i="2"/>
  <c r="AJ156" i="2"/>
  <c r="AK156" i="2"/>
  <c r="AL156" i="2"/>
  <c r="AM156" i="2"/>
  <c r="AN156" i="2"/>
  <c r="AO156" i="2"/>
  <c r="AP156" i="2"/>
  <c r="AQ156" i="2"/>
  <c r="AR156" i="2"/>
  <c r="AS156" i="2"/>
  <c r="AT156" i="2"/>
  <c r="AU156" i="2"/>
  <c r="AV156" i="2"/>
  <c r="AW156" i="2"/>
  <c r="AX156" i="2"/>
  <c r="AY156" i="2"/>
  <c r="AZ156" i="2"/>
  <c r="BA156" i="2"/>
  <c r="BB156" i="2"/>
  <c r="BC156" i="2"/>
  <c r="BD156" i="2"/>
  <c r="BE156" i="2"/>
  <c r="BH156" i="2" l="1"/>
  <c r="BI156" i="2"/>
  <c r="BJ156" i="2"/>
  <c r="BK156" i="2"/>
  <c r="BL156" i="2"/>
  <c r="BF156" i="2" l="1"/>
  <c r="C156" i="2"/>
  <c r="C158" i="2" s="1"/>
  <c r="C157" i="2" l="1"/>
</calcChain>
</file>

<file path=xl/sharedStrings.xml><?xml version="1.0" encoding="utf-8"?>
<sst xmlns="http://schemas.openxmlformats.org/spreadsheetml/2006/main" count="1215" uniqueCount="648">
  <si>
    <t>PRESUPUESTOS CONSTRUCCION REDES DE DISTRIBUCION</t>
  </si>
  <si>
    <t>UNIDAD DE NEGOCIO GUAYAS LOS RIOS</t>
  </si>
  <si>
    <t>No.</t>
  </si>
  <si>
    <t xml:space="preserve">D E S C R I P C I O N        </t>
  </si>
  <si>
    <t xml:space="preserve">CANTIDAD </t>
  </si>
  <si>
    <t>A</t>
  </si>
  <si>
    <t>MATERIALES</t>
  </si>
  <si>
    <t>BLOQUE DE HORMIGON PARA ANCLA, CON AGUJERO DE 20MM, diametro de la base 400mm, altura de la parte cuilindrica 100mm, altura de la parte tronco conica 100mm, diametro de la base superior 150mm</t>
  </si>
  <si>
    <t>u</t>
  </si>
  <si>
    <t xml:space="preserve">Retensión preformada para cable de acero galvanizado de 9,5mm (3/8") </t>
  </si>
  <si>
    <t xml:space="preserve">Varilla de ancla de acero galvanizada, tuerca y arandela 16x1800 mm (5/8"x71") </t>
  </si>
  <si>
    <t xml:space="preserve">Guardacabo de acero galvanizado, para cable de acero 9,51mm (3/8") </t>
  </si>
  <si>
    <t xml:space="preserve">Abrazadera de acero galvanizado, pletina (3 pernos, 38 x 6 x 160 reforzada para montaje de transformador </t>
  </si>
  <si>
    <t>Abrazadera de acero galvanizado, pletina, simple (3 pernos), 38 x 4 x 140 - 160 mm (1 1/2 x 11/64 x 5 1/2 - 6 1/2")</t>
  </si>
  <si>
    <t>Abrazadera de acero galvanizado, pletina, simple (3 pernos), 38 x 4 x 160 - 190 mm (1 1/ 2 x 11/4 x 6 1/2 - 7 1/2")</t>
  </si>
  <si>
    <t>Abrazadera de acero galvanizado, pletina, doble (4 pernos), 38 x 4 x 140 - 160 mm (1 1/2 x 11/64 x 5 1/2 - 6 1/2")</t>
  </si>
  <si>
    <t>Abrazadera de acero galvanizado, pletina, doble (4 pernos), 38 x 4 x 160 - 190 mm (1 1/2 x 11/64 x 6 1/2 - 7 1/2")</t>
  </si>
  <si>
    <t>Bastidor (rack) de acero galvanizado, 1 vía, 38 x 4 mm (1 1/2 x 11/64") con Base</t>
  </si>
  <si>
    <t>Cruceta de acero galvanizado, perfil “L”, universal, 75 x 75 x 6 x 1200 mm (2 61/64 x 2 61/64 x 1/4)</t>
  </si>
  <si>
    <t>Cruceta de acero galvanizado, perfil “L”, universal, 75 x 75 x 6 x 1500 mm (2 61/64 x 2 61/64 x 1/4 )</t>
  </si>
  <si>
    <t>Cruceta de acero galvanizado, perfil “L”, universal, 75 x 75 x 6 x 2000 mm (2 61/64 x 2 61/64 x 1/4)</t>
  </si>
  <si>
    <t>Cruceta de acero galvanizado, universal, perfil “L” 75 x 75 x 6 x 2400 mm (2 61/64 x 261/64 x 1/4")</t>
  </si>
  <si>
    <t>Cruceta de acero galvanizado, universal, perfil “L” 75 x 75 x 6 x 4300 mm (2 61/64 x 261/64 x 1/4")</t>
  </si>
  <si>
    <t>Perno de ojo de acero galvanizado, 16 mm (5/8") de diám. x 254 mm (10") de long., con 4 tuercas, 2 arandelas planas y 2 de presión</t>
  </si>
  <si>
    <t>Perno punta de poste de acero galvanizado (tacho), 70 mm (2 3/4") de ancho x 450 mm (18") de long.</t>
  </si>
  <si>
    <t>Perno espiga (pin) corto de acero galvanizado, 19 mm (3/4") de diám. x 300 mm (12") de long.(35mm Diametro de la rosca para enroscar el aislador pin)</t>
  </si>
  <si>
    <t>Perno espiga (pin) tope de poste simple de acero galvanizado, 19 mm (3/4") de diám. x 450 mm (18") de long., con accesorios de sujeción</t>
  </si>
  <si>
    <t>Perno espiga (pin) tope de poste doble de acero galvanizado, 19 mm (3/4") de diám. x 450 mm (18") de long., con accesorios de sujeción</t>
  </si>
  <si>
    <t>Perno máquina de acero galvanizado, 16 mm (5/8") de diám. x 51 mm (2") de long., con tuerca, arandela plana y de presión</t>
  </si>
  <si>
    <t>Perno espárrago o de rosca corrida de acero galvanizado, 16 mm (5/8") de diám. X 300 mm (12") de long., con 4 tuercas, 2 arandelas planas y 2 de presión</t>
  </si>
  <si>
    <t>Perno espárrago o de rosca corrida de acero galvanizado, 16 mm (5/8") de diám. X 406 mm (16 ") de long., con 4 tuercas, 2 arandelas planas y 2 de presión</t>
  </si>
  <si>
    <t>Perno U de acero galvanizado, 16 mm (5/8") de diám. x 150 mm (6") de ancho dentro de la U, con 2 tuercas, 2 arandelas planas y 2 de presión</t>
  </si>
  <si>
    <t>Pie de amigo de acero, perfil "L" de 38x38x6x700mm</t>
  </si>
  <si>
    <t>Pie de amigo de acero, perfil "L" de 38x38x6x1500mm</t>
  </si>
  <si>
    <t>Pie de amigo de acero galvanizado, perfil "L" de 38x38x6x1800mm</t>
  </si>
  <si>
    <t>Poste circular de hormigón armado de 10 m, 400 kg</t>
  </si>
  <si>
    <t>Poste circular de hormigón armado  de 12 m, 500 kg</t>
  </si>
  <si>
    <t>Poste circular de hormigón armado de 14 m, 500 kg</t>
  </si>
  <si>
    <t>Poste circular de hormigón armado de 14 m, 700 kg</t>
  </si>
  <si>
    <t>Poste circular de hormigón armado 10 m, 2000 kg (autosoportante)</t>
  </si>
  <si>
    <t>Poste circular de hormigón armado 12 m, 2000 kg (autosoportante)</t>
  </si>
  <si>
    <t>Poste circular de hormigón armado 14 m, 2500 kg (autosoportante)</t>
  </si>
  <si>
    <t>Poste circular de plástico reforzado con fibra de vidrio, 10 m, 400 kg</t>
  </si>
  <si>
    <t>Poste circular de plástico reforzado con fibra de vidrio, 12 m, 500 kg</t>
  </si>
  <si>
    <t>Poste circular de plástico reforzado con fibra de vidrio, 10 m, 2000 kg  (Autosoportable)</t>
  </si>
  <si>
    <t>Poste circular de plástico reforzado con fibra de vidrio, 12 m, 2000 kg   (Autosoportable)</t>
  </si>
  <si>
    <t>Poste circular de plástico reforzado con fibra de vidrio, 14 m, 2000 kg   (Autosoportable)</t>
  </si>
  <si>
    <t>Poste circular de plástico reforzado con fibra de vidrio, 16m, 2000 kg   (Autosoportable)</t>
  </si>
  <si>
    <t>Tuerca de ojo ovalado de acero galvanizado, para perno de 16 mm (5/8") de diám.</t>
  </si>
  <si>
    <t>Aislador tipo espiga (pin), de porcelana, clase ANSI 56-1, 25 kV</t>
  </si>
  <si>
    <t>Aislador de suspensión, de porcelana, clase ANSI 52-1, 15 KV</t>
  </si>
  <si>
    <t xml:space="preserve">Aislador tipo suspensión, polímero ANSI DS - 28 (550 mm) </t>
  </si>
  <si>
    <t>Aislador de retenida, de porcelana, clase ANSI 54-2</t>
  </si>
  <si>
    <t>Aislador tipo rollo, de porcelana, clase ANSI 53-2, 0,25 kV</t>
  </si>
  <si>
    <t>Varilla de armar preformada para conductor de Al # 2</t>
  </si>
  <si>
    <t>Varilla de armar preformada para conductor de Al # 1/0</t>
  </si>
  <si>
    <t>Varilla de armar preformada para conductor de Al # 2/0</t>
  </si>
  <si>
    <t>Varilla de armar preformada para conductor de Al # 3/0</t>
  </si>
  <si>
    <t>Varilla de armar preformada para conductor de Al # 4/0</t>
  </si>
  <si>
    <t>Retención preformada para conductor de Al. No. 4 AWG</t>
  </si>
  <si>
    <t>Retención preformada para conductor de Al. No. 2 AWG</t>
  </si>
  <si>
    <t>Retención preformada para conductor de Al. No. 1/0 AWG</t>
  </si>
  <si>
    <t>Retención preformada para conductor de Al. No. 2/0 AWG</t>
  </si>
  <si>
    <t>Retención preformada para conductor de Al. No. 3/0 AWG</t>
  </si>
  <si>
    <t>Retención preformada para conductor de Al. No. 4/0 AWG</t>
  </si>
  <si>
    <t>m</t>
  </si>
  <si>
    <t>Caja de policarbonato para distribucion de acometidas - 150A - 8 salidas</t>
  </si>
  <si>
    <t>Conector de ranuras paralelas, aleación de Cu, 3-2/0 : 6-2/0 AWG</t>
  </si>
  <si>
    <t>Conector de ranuras paralelas, aleación de Cu, 1/0-4/0 : 6-4/0 AWG</t>
  </si>
  <si>
    <t>Conector de ranuras paralelas, aleación de Cu, 4/0-300 : 6-300 AWG</t>
  </si>
  <si>
    <t>Conector dentado estanco de 35 a 150 mm2 (2 - 3/0 AWG) cond. Principal desnudo y 4 a 35 mm2      ( 12 - 2 AWG) cond. Derivado</t>
  </si>
  <si>
    <t>Conductor desnudo sólido de Al, para ataduras, No. 4 AWG</t>
  </si>
  <si>
    <t xml:space="preserve">Conductor de aluminio desnudo  cableado ACSR  # 4 </t>
  </si>
  <si>
    <t>Conductor de aluminio desnudo  cableado ACSR  # 2</t>
  </si>
  <si>
    <t>Conductor de aluminio desnudo  cableado ACSR  # 1/0</t>
  </si>
  <si>
    <t>Conductor de aluminio desnudo  cableado ACSR  #  2/0</t>
  </si>
  <si>
    <t>Conductor de aluminio desnudo  cableado ACSR  #  3/0</t>
  </si>
  <si>
    <t>Conductor de aluminio desnudo  cableado ACSR  #  4/0</t>
  </si>
  <si>
    <t>Cable de Al desnudo cableado ACSR 26/7, No. 266,8 MCM, 33 hilos</t>
  </si>
  <si>
    <t>Cable de Al desnudo cableado ACSR 18/1, No. 336,4 MCM, 19 hilos</t>
  </si>
  <si>
    <t>Conductor preensamblado de Al 3 x 50 + 1 x 50 mm2, (Similar a: 3 x 1/0 + 1 x 1/0 AWG)</t>
  </si>
  <si>
    <t>Conductor preensamblado de Al 3 x 70 + 1 x 50 mm2, (Similar a: 3 x 2/0 + 1 x 1/0 AWG)</t>
  </si>
  <si>
    <t>Conductor preensamblado de Al 3 x 95 + 1 x 50 mm2, (Similar a: 3 x 3/0 + 1 x 1/0 AWG)</t>
  </si>
  <si>
    <t>Conductor preensamblado de Al 2 x 35 + 1 x 50 mm2 (Similar a: 2 x 2 + 1 x 1/0 AWG)</t>
  </si>
  <si>
    <t>Conductor preensamblado de Al 2 x 50 + 1 x 50 mm2 (Similar a: 2 x 1/0 + 1 x 1/0 AWG)</t>
  </si>
  <si>
    <t>Conductor preensamblado de Al 2 x 70 + 1 x 50 mm2 (Similar a: 2 x 2/0 + 1 x 1/0 AWG)</t>
  </si>
  <si>
    <t>Conductor preensamblado de Al 2 x 95 + 1 x 50 mm2, (Similar a: 2 x 3/0 + 1 x 1/0 AWG) 85mm2</t>
  </si>
  <si>
    <t>Grapa angular apernada de aleación de Al 5,08 - 15,75 mm (6 - 4/0 AWG)</t>
  </si>
  <si>
    <t>Grapa angular apernada de aleación de Al 10,16 - 21,59 mm  (1/0 - 477 MCM)</t>
  </si>
  <si>
    <t>Grapa angular apernada de aleación de Al 12,7 - 26,42 mm, (3/0 - 636 MCM)</t>
  </si>
  <si>
    <t>Grapa terminal apernada tipo pistola, de aleación de Al 4 - 3/0 Conductor ACSR</t>
  </si>
  <si>
    <t>Grapa terminal apernada tipo pistola, de aleación de Al 4 - 1/0 Conductor ACSR</t>
  </si>
  <si>
    <t>Grapa terminal apernada tipo pistola, de aleación de Al 3/0 - 556,6 (18/1) Conductor ACSR</t>
  </si>
  <si>
    <t>PROTECTOR PLASTICO  PUNTA DE CABLE DE SECCION 50MM2 (#1/0*AWG)(PC50)</t>
  </si>
  <si>
    <t>Precinto plástico de 7 mm de ancho x 1,8 mm de esp. x 350 mm de long.</t>
  </si>
  <si>
    <t xml:space="preserve">Tensor mecanico con perno de ojo, perno con grillete y tuerca de seguridad </t>
  </si>
  <si>
    <t xml:space="preserve">Pararrayo clase distribución polimérico, óxido metálico 10kV, con desconectador </t>
  </si>
  <si>
    <t>Seccionador tipo abierto, clase 15 kV, 100 A</t>
  </si>
  <si>
    <t>Seccionador tipo abierto, clase 15 kV, 200 A</t>
  </si>
  <si>
    <t>Seccionador  tipo abierto, clase 15 kV, 100 A, con dispositivo rompearco</t>
  </si>
  <si>
    <t>Seccionador  tipo abierto, clase 15 kV, 200 A, con dispositivo rompearco</t>
  </si>
  <si>
    <t>Grapa de aleación de AL en caliente , derivación para línea en caliente, 6 a 2/0</t>
  </si>
  <si>
    <t>Grapa de aleación de AL en caliente , derivación para línea en caliente, 2 a 4/0</t>
  </si>
  <si>
    <t>Grapa de aleación AL  en caliente , derivación para línea en caliente, 4/0 a 250 MCM</t>
  </si>
  <si>
    <t>Conductor de Cu, aislado PVC 600V, Tipo THHN, No. 6 AWG, 7 hilos</t>
  </si>
  <si>
    <t>Conductor de Cu, aislado PVC 600V, Tipo THHN, No. 4 AWG, 7 hilos</t>
  </si>
  <si>
    <t>Conductor de Cu, aislado PVC 600V, Tipo THHN, No. 2 AWG, 19 hilos</t>
  </si>
  <si>
    <t>Conductor de Cu, aislado PVC 600V, Tipo THHN, No. 1/0 AWG, 19 hilos</t>
  </si>
  <si>
    <t>Conductor de Cu, aislado PVC 600V, Tipo THHN, No. 2/0 AWG, 19 hilos</t>
  </si>
  <si>
    <t>Conductor de Cu, aislado PVC 600V, Tipo THHN, No. 3/0 AWG, 19 hilos</t>
  </si>
  <si>
    <t>Conductor de Cu, aislado PVC 600V, Tipo THHN, No. 4/0 AWG, 19 hilos</t>
  </si>
  <si>
    <t>Cable de Cu, desnudo, cableado suave, 8 AWG, 7 hilos</t>
  </si>
  <si>
    <t>Cable de Cu, desnudo, cableado suave, 6 AWG, 7 hilos</t>
  </si>
  <si>
    <t>Cable de Cu, desnudo, cableado suave, 4 AWG, 7 hilos</t>
  </si>
  <si>
    <t>Cable de Cu, desnudo, cableado suave, 2 AWG, 19 hilos</t>
  </si>
  <si>
    <t>Tirafusible cabeza removible, tipo H, 1 A</t>
  </si>
  <si>
    <t>Tirafusible cabeza removible, tipo H, 3 A</t>
  </si>
  <si>
    <t>Tirafusible cabeza removible, tipo H, 5 A</t>
  </si>
  <si>
    <t>Tirafusible cabeza removible, tipo H, 6 A</t>
  </si>
  <si>
    <t>Tirafusible cabeza removible, tipo H, 8 A</t>
  </si>
  <si>
    <t>Tirafusible cabeza removible, tipo H, 10 A</t>
  </si>
  <si>
    <t>Tirafusible cabeza removible, tipo K, 15A</t>
  </si>
  <si>
    <t>Tirafusible cabeza removible, tipo K, 20A</t>
  </si>
  <si>
    <t>Tirafusible cabeza removible, tipo K, 25A</t>
  </si>
  <si>
    <t>Tirafusible cabeza removible, tipo K, 30A</t>
  </si>
  <si>
    <t>Tirafusible cabeza removible, tipo K, 40A</t>
  </si>
  <si>
    <t>Tirafusible cabeza removible, tipo K, 50A</t>
  </si>
  <si>
    <t>Tirafusible cabeza removible, tipo K,  60A</t>
  </si>
  <si>
    <t>Tirafusible cabeza removible, tipo K, 65A</t>
  </si>
  <si>
    <t>Tirafusible cabeza removible, tipo K, 70A</t>
  </si>
  <si>
    <t>Tirafusible cabeza removible, tipo K, 80A</t>
  </si>
  <si>
    <t>Tirafusible cabeza removible, tipo K, 100A</t>
  </si>
  <si>
    <t>Tirafusible cabeza removible, tipo K, 125A</t>
  </si>
  <si>
    <t>Tirafusible cabeza removible, tipo K, 140A</t>
  </si>
  <si>
    <t>Tirafusible cabeza removible, tipo K, 150A</t>
  </si>
  <si>
    <t>Tirafusible cabeza removible, tipo K, 200A</t>
  </si>
  <si>
    <t>EMPALME TUBULAR PREAISLADO P/COMPRESION P/CABLE CU/AL DE SECCION 50MM2</t>
  </si>
  <si>
    <t>EMPALME TUBULAR PREAISLADO P/COMPRESION P/CABLE CU/AL DE SECCION 52MM2 (DPB52)</t>
  </si>
  <si>
    <t>Conector dentado estanco, doble cuerpo, de 35 a 150 mm2 (2 AWG - 300 MCM) conductor principal y derivado</t>
  </si>
  <si>
    <t>Transformador monofásico autoprotegido  5 KVA, 13200 GRdY / 7620 V - 120 /240 V</t>
  </si>
  <si>
    <t>Transformador monofásico autoprotegido 10 KVA, 13200 GRdY / 7620 V - 120 /240 V</t>
  </si>
  <si>
    <t>Transformador monofásico autoprotegido 15 KVA, 13200 GRdY / 7620 V - 120 /240 V</t>
  </si>
  <si>
    <t>Transformador monofásico autoprotegido 25 KVA, 13200 GRdY / 7620 V - 120 /240 V</t>
  </si>
  <si>
    <t>Transformador monofásico autoprotegido 37,5 KVA, 13200 GRdY / 7620 V - 120 /240 V</t>
  </si>
  <si>
    <t>Transformador monofásico autoprotegido 50 KVA, 13200 GRdY / 7620 V - 120 /240 V</t>
  </si>
  <si>
    <t>Transformador monofásico autoprotegido 75 KVA, 13200 GRdY / 7620 V - 120 /240 V</t>
  </si>
  <si>
    <t>Varilla para puesta a tierra tipo copperweld, 16 mm (5/8") de diám. x 1800 mm (71") de long.</t>
  </si>
  <si>
    <t>Varilla para puesta a tierra tipo copperweld, 16 mm (5/8") de diám. x 1800 mm (71") de long., de alta camada</t>
  </si>
  <si>
    <t>Conector de Cu de (5/8") , para sistemas de puesta a tierra</t>
  </si>
  <si>
    <t>Conector de Cu a golpe de martillo para sistemas de puesta a tierra</t>
  </si>
  <si>
    <t>Luminaria con lámpara de alta presión Na de 100W potencia constante, con brazo para montaje en poste, 240/120V, autocontrolada</t>
  </si>
  <si>
    <t>Luminaria con lámpara de alta presión Na de 150W potencia constante, con brazo para montaje en poste, 240/120V, autocontrolada</t>
  </si>
  <si>
    <t>Luminaria con lámpara de alta presión Na de 250W doble nivel de potencia, con brazo para montaje en poste, 240/120V</t>
  </si>
  <si>
    <t>Luminaria con lámpara de alta presión Na de 400W doble nivel de potencia, con brazo para montaje en poste, 240/120V.</t>
  </si>
  <si>
    <t>Conector dentado simple, principal 10 a 95 mm2 (6 - 3/0 AWG), deribado a 1,5 - 10 mm2 (16-6AWG)</t>
  </si>
  <si>
    <t xml:space="preserve">Portafusible áereo encapsulado, fusible neozed </t>
  </si>
  <si>
    <t>Cartucho fusible neozed 63 Amp</t>
  </si>
  <si>
    <t xml:space="preserve">Kit de Acometida 240 V (kit 240v individual en funda con 6 amarras de plastico y 2 de acero inoxidable) </t>
  </si>
  <si>
    <t>Cable Antihurto de Al, AA-8000, cableado, 600 V, XLPE, 3x6 AWG, 7 hilos, chaqueta XLPE</t>
  </si>
  <si>
    <t>Cable Antihurto de Al, AA-8000, cableado, 600 V, XLPE, 3x4 AWG, 7 hilos, chaqueta XLPE</t>
  </si>
  <si>
    <t>Caja de policarbonato para proteccion de medidor con Riel DIN 400x220x125 mm</t>
  </si>
  <si>
    <t>Interruptor Termomagnetico Riel DIM 63A 2 Polos</t>
  </si>
  <si>
    <t>Taco F6</t>
  </si>
  <si>
    <t>Taco F10</t>
  </si>
  <si>
    <t>Tornillo T/P 1x8</t>
  </si>
  <si>
    <t>Tornillo T/P 2x14</t>
  </si>
  <si>
    <t>Clavo de acero de 1 1/2" con arandela, tipo HILTI</t>
  </si>
  <si>
    <t>Tubo 1/2" conduit  EMT para instalaciones electricas</t>
  </si>
  <si>
    <t xml:space="preserve">Conector EMT 1/2" </t>
  </si>
  <si>
    <t>Grapa EMT 1/2"</t>
  </si>
  <si>
    <t>Medidor electronico Bifasico con display, 2F-3h, kWh, kVARh, kW, clase 100, tipo bornera</t>
  </si>
  <si>
    <t>SUBTOTAL MATERIALES</t>
  </si>
  <si>
    <t>B</t>
  </si>
  <si>
    <t>MANO DE OBRA</t>
  </si>
  <si>
    <t xml:space="preserve">DESBROCE ZONA CON ALTA VEGETACIÓN </t>
  </si>
  <si>
    <t>km</t>
  </si>
  <si>
    <t xml:space="preserve">DESBROCE ZONA  CON  POCA VEGETACIÓN </t>
  </si>
  <si>
    <t xml:space="preserve">APERTURA DE TROCHA ZONA CON ALTA VEGETACIÓN </t>
  </si>
  <si>
    <t xml:space="preserve">APERTURA DE TROCHA ZONA  CON  POCA VEGETACIÓN </t>
  </si>
  <si>
    <t>APERTURA DE FRANJA DE SERVIDUMBRE EN LINEAS DE DISTRIBUCION ZONA CON ALTA VEGETACIÓN (10 metros de ancho)</t>
  </si>
  <si>
    <t>APERTURA DE FRANJA DE SERVIDUMBRE EN LINEAS DE DISTRIBUCION ZONA CON POCA VEGETACIÓN (10 metros de ancho)</t>
  </si>
  <si>
    <t>REPLANTEO (Urbano marginal) Se reconocerá por km de red replanteada, incluyendo tramos que contengan MT, BT o MT-BT.</t>
  </si>
  <si>
    <t>EXCAVACION PARA POSTES TERRENO ROCOSO</t>
  </si>
  <si>
    <t>EXCAVACION PARA POSTES TERRENO ESPECIAL (DINAMITA)</t>
  </si>
  <si>
    <t>IZADO DE POSTES H.A. DE 9 a 12 M, CON GRUA</t>
  </si>
  <si>
    <t>IZADO DE POSTES H.A. DE 14 M, CON GRUA</t>
  </si>
  <si>
    <t>RETIRO DE POSTES H.A. DE 9 a 12 M, CON GRUA</t>
  </si>
  <si>
    <t>RETIRO DE POSTES H.A. DE 14 M, CON GRUA</t>
  </si>
  <si>
    <t>RETIRO DE POSTES 9M-12M  H.A. A MANO</t>
  </si>
  <si>
    <t>RETIRO DE POSTES 14M  H.A. A MANO</t>
  </si>
  <si>
    <t xml:space="preserve">RETIRO DE POSTE PLASTICO REFORZADO CON FIBRA DE VIDRIO DE 10 a 12 M, A MANO </t>
  </si>
  <si>
    <t>MONTAJE DE ANCLA PARA TENSOR</t>
  </si>
  <si>
    <t>INSTALACIÓN DE TENSORES TAD-OTS , A TIERRA SIMPLE    (INST. CABLE TENSOR Y ACCESORIOS) baja tensión</t>
  </si>
  <si>
    <t>INSTALACIÓN DE TENSORES TAT-OTS , A TIERRA SIMPLE    (INST. CABLE TENSOR Y ACCESORIOS) media tensión</t>
  </si>
  <si>
    <t>INSTALACIÓN DE TENSORES  OTD, A TIERRA DOBLE    (INST. CABLE TENSOR Y ACCESORIOS)</t>
  </si>
  <si>
    <t>INSTALACIÓN DE TENSORES  OFS, FAROL  SIMPLE    (INST. CABLE TENSOR Y ACCESORIOS) media o baja tensión</t>
  </si>
  <si>
    <t>INSTALACIÓN DE TENSORES  OFD, FAROL  DOBLE  (INST. CABLE TENSOR Y ACCESORIOS)</t>
  </si>
  <si>
    <t>INSTALACIÓN DE TENSORES  OPS, POSTE  A POSTE  SIMPLE (INST. CABLE TENSOR Y ACCESORIOS) baja tensión</t>
  </si>
  <si>
    <t>INSTALACIÓN DE TENSORES  OPS, POSTE  A POSTE  SIMPLE (INST. CABLE TENSOR Y ACCESORIOS) media tensión</t>
  </si>
  <si>
    <t>INSTALACIÓN DE TENSORES  OPD,  POSTE A POSTE DOBLE  (INST. CABLE TENSOR Y ACCESORIOS)</t>
  </si>
  <si>
    <t>INSTALACIÓN DE TENSORES  OVS,  EN V A TIERRA - SIMPLE  (INST. CABLE TENSOR Y ACCESORIOS)</t>
  </si>
  <si>
    <t>INSTALACIÓN DE TENSORES  OSS,  POS A POSTE EN V SIMPLE  (INST. CABLE TENSOR Y ACCESORIOS)</t>
  </si>
  <si>
    <t>RETIRO DE TENSORES OTS , A TIERRA SIMPLE   BT</t>
  </si>
  <si>
    <t>RETIRO DE TENSORES OTS , A TIERRA SIMPLE   MT</t>
  </si>
  <si>
    <t xml:space="preserve">RETIRO DE TENSORES  OTD, A TIERRA DOBLE   </t>
  </si>
  <si>
    <t xml:space="preserve">RETIRO DE TENSORES  OFS, FAROL  SIMPLE    </t>
  </si>
  <si>
    <t xml:space="preserve">RETIRO DE TENSORES  OFD, FAROL  DOBLE  </t>
  </si>
  <si>
    <t>RETIRO DE TENSORES  OPS, POSTE  A POSTE  SIMPLE BT</t>
  </si>
  <si>
    <t>RETIRO DE TENSORES  OPS, POSTE  A POSTE  SIMPLE MT</t>
  </si>
  <si>
    <t xml:space="preserve">RETIRO DE TENSORES  OPD,  POSTE A POSTE DOBLE </t>
  </si>
  <si>
    <t xml:space="preserve">RETIRO DE TENSORES  OVS,  EN V A TIERRA - SIMPLE  </t>
  </si>
  <si>
    <t xml:space="preserve">RETIRO DE TENSORES  OSS,  POS A POSTE EN V SIMPLE </t>
  </si>
  <si>
    <t>INSTALACION DE ESTRUCTURA TIPO  1EP</t>
  </si>
  <si>
    <t>INSTALACION DE ESTRUCTURA TIPO 1ER</t>
  </si>
  <si>
    <t>INSTALACION DE ESTRUCTURA TIPO 1ED</t>
  </si>
  <si>
    <t>INSTALACION DE ESTRUCTURA TIPO 2EP</t>
  </si>
  <si>
    <t>INSTALACION DE ESTRUCTURA TIPO 2ER</t>
  </si>
  <si>
    <t>INSTALACION DE ESTRUCTURA TIPO 2ED</t>
  </si>
  <si>
    <t>INSTALACION DE ESTRUCTURA TIPO 3EP</t>
  </si>
  <si>
    <t>INSTALACION DE ESTRUCTURA TIPO 3ER</t>
  </si>
  <si>
    <t>INSTALACION DE ESTRUCTURA TIPO 3ED</t>
  </si>
  <si>
    <t>INSTALACION DE ESTRUCTURA TIPO 4EP</t>
  </si>
  <si>
    <t>INSTALACION DE ESTRUCTURA TIPO 4ER</t>
  </si>
  <si>
    <t>INSTALACION DE ESTRUCTURA TIPO 4ED</t>
  </si>
  <si>
    <t>RETIRO DE ESTRUCTURA TIPO  1EP</t>
  </si>
  <si>
    <t>RETIRO DE ESTRUCTURA TIPO 1ER</t>
  </si>
  <si>
    <t>RETIRO DE ESTRUCTURA TIPO 1ED</t>
  </si>
  <si>
    <t>RETIRO DE ESTRUCTURA TIPO 2EP</t>
  </si>
  <si>
    <t>RETIRO DE ESTRUCTURA TIPO 2ER</t>
  </si>
  <si>
    <t>RETIRO DE ESTRUCTURA TIPO 2ED</t>
  </si>
  <si>
    <t>RETIRO DE ESTRUCTURA TIPO 3EP</t>
  </si>
  <si>
    <t>RETIRO DE ESTRUCTURA TIPO 3ER</t>
  </si>
  <si>
    <t>RETIRO DE ESTRUCTURA TIPO 3ED</t>
  </si>
  <si>
    <t>RETIRO DE ESTRUCTURA TIPO 4EP</t>
  </si>
  <si>
    <t>RETIRO DE ESTRUCTURA TIPO 4ER</t>
  </si>
  <si>
    <t>RETIRO DE ESTRUCTURA TIPO 4ED</t>
  </si>
  <si>
    <t>INSTALACION DE ESTRUCTURA RED PREENSAMBLADA TIPO  IPP3 (PASANTE O TANGENTE CON 3 CONDUCTORES)</t>
  </si>
  <si>
    <t>INSTALACION DE ESTRUCTURA RED PREENSAMBLADA TIPO IPA3 (ANGULAR CON TRES CONDUCTORES)</t>
  </si>
  <si>
    <t>INSTALACION DE ESTRUCTURA RED PREENSAMBLADA TIPO IPR3 (RETENSIÓN O TERMINAL, CON 3 CONDUCTORES)</t>
  </si>
  <si>
    <t>INSTALACION DE ESTRUCTURA RED PREENSAMBLADA TIPO IPD3 (DOBLE RETENCIÓN O DOBLE TERMINAL, CON 3 CONDUCTORES)</t>
  </si>
  <si>
    <t>RETIRO DE ESTRUCTURA RED PREENSAMBLADA TIPO  IPP3 (PASANTE O TANGENTE CON 3 CONDUCTORES)</t>
  </si>
  <si>
    <t>RETIRO DE ESTRUCTURA RED PREENSAMBLADA TIPO IPA3 (ANGULAR CON TRES CONDUCTORES)</t>
  </si>
  <si>
    <t>RETIRO DE ESTRUCTURA RED PREENSAMBLADA TIPO IPR3 (RETENSIÓN O TERMINAL, CON 3 CONDUCTORES)</t>
  </si>
  <si>
    <t>RETIRO DE ESTRUCTURA RED PREENSAMBLADA TIPO IPD3 (DOBLE RETENCIÓN O DOBLE TERMINAL, CON 3 CONDUCTORES)</t>
  </si>
  <si>
    <t>INSTALACION DE ESTRUCTURA 1CP</t>
  </si>
  <si>
    <t>INSTALACION DE ESTRUCTURA 1CA</t>
  </si>
  <si>
    <t>INSTALACION DE ESTRUCTURA 1CR</t>
  </si>
  <si>
    <t>INSTALACION DE ESTRUCTURA 1CD</t>
  </si>
  <si>
    <t>INSTALACION DE ESTRUCTURA 1BA</t>
  </si>
  <si>
    <t>INSTALACION DE ESTRUCTURA 1BD</t>
  </si>
  <si>
    <t>INSTALACION DE ESTRUCTURA 1VP</t>
  </si>
  <si>
    <t>INSTALACION DE ESTRUCTURA 1VA</t>
  </si>
  <si>
    <t>INSTALACION DE ESTRUCTURA 1VR</t>
  </si>
  <si>
    <t>INSTALACION DE ESTRUCTURA  1VD</t>
  </si>
  <si>
    <t>RETIRO DE ESTRUCTURA 1CP</t>
  </si>
  <si>
    <t>RETIRO DE ESTRUCTURA 1CA</t>
  </si>
  <si>
    <t>RETIRO DE ESTRUCTURA 1CR</t>
  </si>
  <si>
    <t>RETIRO DE ESTRUCTURA 1CD</t>
  </si>
  <si>
    <t>RETIRO DE ESTRUCTURA 1BA</t>
  </si>
  <si>
    <t>RETIRO DE ESTRUCTURA 1BD</t>
  </si>
  <si>
    <t>RETIRO DE ESTRUCTURA 1VP</t>
  </si>
  <si>
    <t>RETIRO DE ESTRUCTURA 1VA</t>
  </si>
  <si>
    <t>RETIRO DE ESTRUCTURA 1VR</t>
  </si>
  <si>
    <t>RETIRO DE ESTRUCTURA  1VD</t>
  </si>
  <si>
    <t>INSTALACION DE ESTRUCTURA TIPO 3CP</t>
  </si>
  <si>
    <t>INSTALACION DE ESTRUCTURA TIPO 3CA</t>
  </si>
  <si>
    <t>INSTALACION DE ESTRUCTURA TIPO 3CR</t>
  </si>
  <si>
    <t>INSTALACION DE ESTRUCTURA TIPO 3CD</t>
  </si>
  <si>
    <t>INSTALACION DE ESTRUCTURA TIPO 3VP</t>
  </si>
  <si>
    <t>INSTALACION DE ESTRUCTURA TIPO 3VA</t>
  </si>
  <si>
    <t>INSTALACION DE ESTRUCTURA TIPO 3VR</t>
  </si>
  <si>
    <t>INSTALACION DE ESTRUCTURA TIPO 3VD</t>
  </si>
  <si>
    <t>INSTALACION DE ESTRUCTURA TIPO 3SP</t>
  </si>
  <si>
    <t>INSTALACION DE ESTRUCTURA TIPO 3SA</t>
  </si>
  <si>
    <t>INSTALACION DE ESTRUCTURA TIPO 3SR</t>
  </si>
  <si>
    <t>INSTALACION DE ESTRUCTURA TIPO 3HR</t>
  </si>
  <si>
    <t>INSTALACION DE ESTRUCTURA TIPO 3SD</t>
  </si>
  <si>
    <t>INSTALACION DE ESTRUCTURA TIPO 3HD</t>
  </si>
  <si>
    <t>INSTALACION DE ESTRUCTURA TIPO 3BA</t>
  </si>
  <si>
    <t>INSTALACION DE ESTRUCTURA TIPO 3BD</t>
  </si>
  <si>
    <t>RETIRO DE ESTRUCTURA TIPO 3CP</t>
  </si>
  <si>
    <t>RETIRO DE ESTRUCTURA TIPO 3CA</t>
  </si>
  <si>
    <t>RETIRO DE ESTRUCTURA TIPO 3CR</t>
  </si>
  <si>
    <t>RETIRO DE ESTRUCTURA TIPO 3CD</t>
  </si>
  <si>
    <t>RETIRO DE ESTRUCTURA TIPO 3VP</t>
  </si>
  <si>
    <t>RETIRO DE ESTRUCTURA TIPO 3VA</t>
  </si>
  <si>
    <t>RETIRO DE ESTRUCTURA TIPO 3VR</t>
  </si>
  <si>
    <t>RETIRO DE ESTRUCTURA TIPO 3VD</t>
  </si>
  <si>
    <t>RETIRO DE ESTRUCTURA TIPO 3SP</t>
  </si>
  <si>
    <t>RETIRO DE ESTRUCTURA TIPO 3SA</t>
  </si>
  <si>
    <t>RETIRO DE ESTRUCTURA TIPO 3SR</t>
  </si>
  <si>
    <t>RETIRO DE ESTRUCTURA TIPO 3HR</t>
  </si>
  <si>
    <t>RETIRO DE ESTRUCTURA TIPO 3SD</t>
  </si>
  <si>
    <t>RETIRO DE ESTRUCTURA TIPO 3HD</t>
  </si>
  <si>
    <t>RETIRO DE ESTRUCTURA TIPO 3BA</t>
  </si>
  <si>
    <t>RETIRO DE ESTRUCTURA TIPO 3BD</t>
  </si>
  <si>
    <t>TENDIDO, REGULADO Y AMARRE DE CONDUCTOR  # 4 AWG.</t>
  </si>
  <si>
    <t>TENDIDO, REGULADO Y AMARRE DE CONDUCTOR  # 2 AWG.</t>
  </si>
  <si>
    <t>TENDIDO, REGULADO Y AMARRE DE CONDUCTOR  # 1/0 AWG.</t>
  </si>
  <si>
    <t>TENDIDO, REGULADO Y AMARRE DE CONDUCTOR  # 2/0 AWG.</t>
  </si>
  <si>
    <t>TENDIDO, REGULADO Y AMARRE DE CONDUCTOR  # 3/0 AWG.</t>
  </si>
  <si>
    <t>TENDIDO, REGULADO Y AMARRE DE CONDUCTOR  # 4/0 AWG.</t>
  </si>
  <si>
    <t xml:space="preserve">TENDIDO, REGULADO Y AMARRE DE CONDUCTOR AWG 266 MCM </t>
  </si>
  <si>
    <t xml:space="preserve">TENDIDO, REGULADO Y AMARRE DE CONDUCTOR AWG 300 MCM </t>
  </si>
  <si>
    <t xml:space="preserve">TENDIDO, REGULADO Y AMARRE DE CONDUCTOR AWG 350 MCM </t>
  </si>
  <si>
    <t>RETIRO DE CONDUCTOR  # 4 AWG.</t>
  </si>
  <si>
    <t>RETIRO DE CONDUCTOR  # 2 AWG.</t>
  </si>
  <si>
    <t>RETIRO DE CONDUCTOR  # 1/0 AWG.</t>
  </si>
  <si>
    <t>RETIRO DE CONDUCTOR  # 2/0 AWG.</t>
  </si>
  <si>
    <t>RETIRO DE CONDUCTOR  # 3/0 AWG.</t>
  </si>
  <si>
    <t>RETIRO DE CONDUCTOR  # 4/0 AWG.</t>
  </si>
  <si>
    <t xml:space="preserve">RETIRO DE CONDUCTOR AWG 266 MCM </t>
  </si>
  <si>
    <t xml:space="preserve">RETIRO DE CONDUCTOR AWG 300 MCM </t>
  </si>
  <si>
    <t xml:space="preserve">RETIRO DE CONDUCTOR AWG 350 MCM </t>
  </si>
  <si>
    <t xml:space="preserve">TENDIDO Y REGULADO DE CABLE PREENSAMBLADO 3X50+ 1X50 mm, 1/0 </t>
  </si>
  <si>
    <t>TENDIDO Y REGULADO DE CABLE PREENSAMBLADO 2X50+1X50 mm, 1/0</t>
  </si>
  <si>
    <t>TENDIDO Y REGULADO DE CABLE PREENSAMBLADO 3X75+1X75 mm, 2/0</t>
  </si>
  <si>
    <t>TENDIDO Y REGULADO DE CABLE PREENSAMBLADO 2X75+1X75 mm, 2/0</t>
  </si>
  <si>
    <t xml:space="preserve">RETIRO Y REBOBINADO DE CABLE PREENSAMBLADO 3X50+ 1X50 mm, 1/0 </t>
  </si>
  <si>
    <t>RETIRO Y REBOBINADO DE CABLE PREENSAMBLADO 2X50+1X50 mm, 1/0</t>
  </si>
  <si>
    <t>RETIRO Y REBOBINADO DE CABLE PREENSAMBLADO 3X75+1X75 mm, 2/0</t>
  </si>
  <si>
    <t>RETIRO Y REBOBINADO DE CABLE PREENSAMBLADO 2X75+1X75 mm, 2/0</t>
  </si>
  <si>
    <t>RETIRO DE SECCIONAMIENTO 1F</t>
  </si>
  <si>
    <t>RETIRO DE SECCIONAMIENTO 3F</t>
  </si>
  <si>
    <t>Retiro y desconexión Seccionador tipo TANDEN de cobre (15 kV)  de 600 hasta 1200 A, con barra</t>
  </si>
  <si>
    <t>INSTALACIÓN DE PARARRAYO 1F</t>
  </si>
  <si>
    <t>INSTALACIÓN DE PARARRAYO 3F</t>
  </si>
  <si>
    <t>RETIRO DE PARARRAYO 1F</t>
  </si>
  <si>
    <t>RETIRO DE PARARRAYO 3F</t>
  </si>
  <si>
    <t>INSTALACIÓN DE PUESTA A TIERRA (RED PREENSAMBLADA O TRANSFORMADOR)</t>
  </si>
  <si>
    <t>INSTALACION DE TRANSFORMADOR MONOFASICO, SECCIONAMIENTO, BAJANTE Y PUESTA A TIERRA ( HASTA 25 KVA)</t>
  </si>
  <si>
    <t>INSTALACION DE TRANSFORMADOR MONOFASICO, SECCIONAMIENTO, BAJANTE Y PUESTA A TIERRA ( DE 37,5 HASTA 75 KVA)</t>
  </si>
  <si>
    <t>RETIRO DE TRANSFORMADOR MONOFASICO, SECCIONAMIENTO, BAJANTE Y PUESTA A TIERRA ( HASTA 25 KVA)</t>
  </si>
  <si>
    <t>RETIRO DE TRANSFORMADOR MONOFASICO, SECCIONAMIENTO, BAJANTE Y PUESTA A TIERRA ( DE 37,5 HASTA 75 KVA)</t>
  </si>
  <si>
    <t>INSTALACIÓN DE LUMINARIAS HASTA 150W</t>
  </si>
  <si>
    <t>INSTALACIÓN DE LUMINARIAS 250W</t>
  </si>
  <si>
    <t>INSTALACIÓN DE LUMINARIAS 400W</t>
  </si>
  <si>
    <t>INSTALACIÓN DE LUMINARIAS 400W (Con carro canasta)</t>
  </si>
  <si>
    <t>RETIRO DE LUMINARIAS HASTA 150W</t>
  </si>
  <si>
    <t>RETIRO DE LUMINARIAS 250W</t>
  </si>
  <si>
    <t>RETIRO DE LUMINARIAS 400W</t>
  </si>
  <si>
    <t>RETIRO DE LUMINARIAS 400W (Con carro canasta)</t>
  </si>
  <si>
    <t>EMPALME PREENSAMBLADO 4 CONDUCTORES  (DERIVACIONES)</t>
  </si>
  <si>
    <t>EMPALME PREENSAMBLADO 3 CONDUCTORES  (DERIVACIONES)</t>
  </si>
  <si>
    <t>EMPALME PREENSAMBLADO 2 CONDUCTORES (DERIVACIONES)</t>
  </si>
  <si>
    <t>VINCULACIÓN PREENSAMBLADO 4 CONDUCTORES (CRUCE AEREO)</t>
  </si>
  <si>
    <t>VINCULACIÓN PREENSAMBLADO 3 CONDUCTORES (CRUCE AEREO)</t>
  </si>
  <si>
    <t>VINCULACIÓN PREENSAMBLADO 2 CONDUCTORES (CRUCE AEREO)</t>
  </si>
  <si>
    <t>Retiro de medidor (zona urbana)</t>
  </si>
  <si>
    <t>Retiro de medidor (zona rural)</t>
  </si>
  <si>
    <t>Retiro de acometida convencional o preensamblada (zona urbana)</t>
  </si>
  <si>
    <t>EXCAVACION PARA COLOCAR TUBO POSTE PARA MEDIDOR (medidas del hueco 20x60x20)</t>
  </si>
  <si>
    <t>SUBTOTAL DE MANO DE OBRA</t>
  </si>
  <si>
    <t>C</t>
  </si>
  <si>
    <t>TRANSPORTE</t>
  </si>
  <si>
    <t>CARGA, TRANSPORTE Y DESCARGA DE POSTES H.A. 9 A 12 M</t>
  </si>
  <si>
    <t>CARGA, TRANSPORTE Y DESCARGA DE POSTES H.A. 14 M</t>
  </si>
  <si>
    <t>CARGA, TRANSPORTE Y DESCARGA DE POSTES DE FIBRA DE VIDRIO</t>
  </si>
  <si>
    <t>CARGA, TRANSPORTE Y DESCARGA DE POSTES . 9 A 14 M, EN GABARRA</t>
  </si>
  <si>
    <t xml:space="preserve">CARGA, TRANSPORTE Y DESCARGA DE POSTES DE FIBRA DE VIDRIO FLUVIAL EN LANCHA O CANOA </t>
  </si>
  <si>
    <t>TRANSPORTE DE MATERIALES (se determinará en función del volumen de materiales y ubicación del sector)</t>
  </si>
  <si>
    <t>TRANSPORTE DE MANO DE OBRA (Costo mano de obra * factor distancia)</t>
  </si>
  <si>
    <t>SUBTOTAL DE TRANSPORTE</t>
  </si>
  <si>
    <t>D</t>
  </si>
  <si>
    <t xml:space="preserve">SUBTOTAL DE MATERIAL + MANO DE OBRA </t>
  </si>
  <si>
    <t>E</t>
  </si>
  <si>
    <t xml:space="preserve">SUBTOTAL DE TRANSPORTE </t>
  </si>
  <si>
    <t>F</t>
  </si>
  <si>
    <t>SUBTOTAL DE PROYECTO (D + E)</t>
  </si>
  <si>
    <t>G</t>
  </si>
  <si>
    <t>H</t>
  </si>
  <si>
    <t>D1:     DISTANCIA AL PROYECTO EN KM                                                                                                                                                                                                                                                                                                   (distancia desde las bodegas del Sistema hasta el proyecto por carretera)</t>
  </si>
  <si>
    <t>D2:    DISTANCIA AL PROYECTO EN KM EN VIA NO CARROZABLE                                                                                                                                                                                                                                                                                                   (distancia desde la vía carrozable hasta el lugar más cercano del proyecto )</t>
  </si>
  <si>
    <t>Horquilla anclaje de acero galvanizado, 16 mm (5/8") de diám. x 75 mm (3") de long. (Eslabon "U" para sujeción)</t>
  </si>
  <si>
    <t>Grapa terminal apernada tipo pistola, de aleación de Al 2/0 - 336,4 (26/7) Conductor ACSR</t>
  </si>
  <si>
    <t>Conector tipo estanco, simple dentado, principal 16 a 95 mm2 (4-3/0 AWG) derivado 4 a 35 mm2 (12 a 2 AWG)</t>
  </si>
  <si>
    <t>APERTURA DE TROCHA ZONA EN TERRENO PANTANOZO</t>
  </si>
  <si>
    <t>REPLANTEO (Zona Rural terreno regular) Se reconocerá por km de red replanteada, incluyendo tramos que contengan MT, BT o MT-BT.</t>
  </si>
  <si>
    <t>REPLANTEO (Zona Rural terreno irregular) Se reconocerá por km de red replanteada, incluyendo tramos que contengan MT, BT o MT-BT.</t>
  </si>
  <si>
    <t xml:space="preserve">IZADO DE POSTES H.A. DE  9 a 12 M, H A  A MANO </t>
  </si>
  <si>
    <t>IZADO DE POSTES H.A. DE 14 M,  A  MANO</t>
  </si>
  <si>
    <t>MOVILIZACION A  SITIO DE  POSTES 9M-12M  H.A. A MANO</t>
  </si>
  <si>
    <t>MOVILIZACION  A SITIO DE POSTES 14M  H.A. A MANO</t>
  </si>
  <si>
    <t xml:space="preserve">IZADO DE POSTE PLASTICO REFORZADO CON FIBRA DE VIDRIO DE 10 a 12 M, A MANO </t>
  </si>
  <si>
    <t xml:space="preserve">IZADO DE POSTE PLASTICO REFORZADO CON FIBRA DE VIDRIO DE 14 M, A MANO </t>
  </si>
  <si>
    <t xml:space="preserve">MOVILIZACION A SITIO DE POSTE PLASTICO REFORZADO CON FIBRA DE VIDRIO DE 10 hasta  12 M, A MANO </t>
  </si>
  <si>
    <t xml:space="preserve">MOVILIZACION A SITIO  DE POSTE PLASTICO REFORZADO CON FIBRA DE VIDRIO DE 14 M, A MANO </t>
  </si>
  <si>
    <t xml:space="preserve">RETIRO DE POSTE PLASTICO REFORZADO CON FIBRA DE VIDRIO DE 14 M, A MANO </t>
  </si>
  <si>
    <t>Montaje y conexión Seccionador tipo TÁNDEM de cobre (15 kV)  de 600 hasta 1200 A, con barra monopolar</t>
  </si>
  <si>
    <t>Reconectador trifásico, incluye: Transformador de 1 KVA, bandeja y accesorios de montaje en poste o subestación; para 15.5KV (INCLUYE INTEGRACION)</t>
  </si>
  <si>
    <t>MONTAJE E INSTALACIÓN DE RECONECTADOR 3F, EMPALMES MANUALES</t>
  </si>
  <si>
    <t xml:space="preserve">MONTAJE  E  INSTALACIÓN  DE  TABLERO DE CONTROL DEL  RECONECTADOR </t>
  </si>
  <si>
    <t>EXCAVACION PARA POSTES O ANCLAS TERRENO NORMAL</t>
  </si>
  <si>
    <t>EXCAVACION PARA POSTES O ANCLAS TERRENO DURO</t>
  </si>
  <si>
    <t>INSTALACIÓN DE SECCIONAMIENTO 1F (con estribo)</t>
  </si>
  <si>
    <t>INSTALACIÓN DE SECCIONAMIENTO 3F  (con estribo)</t>
  </si>
  <si>
    <t>Ingreso de información sistema comercial</t>
  </si>
  <si>
    <t>Instalación sistema de medición (caja de policarbonato/módulo metálico con base socket + medidor + breaker de protección + acometida) - (zona urbana)</t>
  </si>
  <si>
    <t>Instalación sistema de medición (caja de policarbonato/módulo metálico con base socket + medidor + breaker de protección + acometida) - (zona rural concentrado)</t>
  </si>
  <si>
    <t>Reubicación sistema de medición (caja de policarbonato + medidor + breaker de protección + acometida) - (zona urbana)</t>
  </si>
  <si>
    <t>Reubicación sistema de medición (caja de policarbonato + medidor + breaker de protección + acometida) - (zona rural concentrado)</t>
  </si>
  <si>
    <t>Cambio de sistema de medición (caja de policarbonato o base socket + medidor + breaker de protección + acometida) - (zona rural concentrado)</t>
  </si>
  <si>
    <t>Cambio o Instalación de acometida convencional o antifraude (zona urbana)</t>
  </si>
  <si>
    <t>Cambio o Instalación de acometida convencional o antifraude (zona rural concentrado)</t>
  </si>
  <si>
    <t>Cambio de medidor y/o caja de policarbonato/módulo metálico existente - (zona urbana)</t>
  </si>
  <si>
    <t>Instalación puesta a tierra sistema de medición (tuberia metálica EMT 1/2"+cable de cobre #8 THHN+grapas metálicas de 1/2"+varilla Cu 1,8 mts+conector+taco#6+tornillo t/pato) (zona urbana) incluye RESANE</t>
  </si>
  <si>
    <t>Instalación puesta a tierra sistema de medición  (tuberia metálica EMT 1/2"+cable de cobre #8 THHN+grapas metálicas de 1/2"+varilla Cu 1,8 mts+conector+taco#6+tornillo t/pato) (zona rural concentrado) incluye RESANE</t>
  </si>
  <si>
    <t>Retiro de acometida convencional o preensamblada (zona rural concentrado)</t>
  </si>
  <si>
    <t>Cambio de sistema de medición (caja de policarbonato o base socket + medidor + breaker de protección + acometida) - (zona urbana)</t>
  </si>
  <si>
    <t xml:space="preserve">Retiro de sistema de medición (caja de policarbonato/módulo metálico con base socket + medidor + breaker de protección + acometida) - (zona urbana) </t>
  </si>
  <si>
    <t xml:space="preserve">Retiro de sistema de medición (caja de policarbonato/módulo metálico con base socket + medidor + breaker de protección + acometida) - (zona rura concentradol) </t>
  </si>
  <si>
    <t>Ingreso de Información al GIS</t>
  </si>
  <si>
    <t>Bastidor (rack) de acero galvanizado, 2 vías, 38 x 4 mm (1 1/2 x 11/64") con Base</t>
  </si>
  <si>
    <t>Bastidor (rack) de acero galvanizado, 3 vías, 38 x 4 mm (1 1/2 x 11/64") con Base</t>
  </si>
  <si>
    <t>Cable de acero galvanizado,  7 hilos, 9,51 mm (3/8"),  3155 kgf</t>
  </si>
  <si>
    <t>Conector de compesión tipo H 1/0-1/0,  aleación de AL</t>
  </si>
  <si>
    <t>Conector de compesión tipo H 2/0-2/0,  aleación de AL</t>
  </si>
  <si>
    <t>Conector de compesión tipo H 3/0-3/0,  aleación de AL</t>
  </si>
  <si>
    <t>Conector de compesión tipo H 4/0-4/0,  aleación de AL</t>
  </si>
  <si>
    <t>Conector de compesión tipo H 2-2/0,  aleación de AL</t>
  </si>
  <si>
    <t>Conector de compesión tipo H 1/0-4/0, aleación de AL</t>
  </si>
  <si>
    <t>Conector de compesión tipo H 4/0-477MCM,  aleación de AL</t>
  </si>
  <si>
    <t>Seccionador monopolar  tipo TANDEM de cobre (15 kV) 1200 A, con barra</t>
  </si>
  <si>
    <t>Seccionador monopolar tipoTANDEM de cobre (15 kV) 600 A, con barra</t>
  </si>
  <si>
    <t>Seccionador de Cuchilla, tipo abierto, clase 15 kV, 600 A</t>
  </si>
  <si>
    <t>Estribos de compresión, aleación de Cu y Sn,  2 AWG, derivación 2 sólido</t>
  </si>
  <si>
    <t>Estribos de compresión, aleación de Cu y Sn,  1/0 AWG, derivación 2 sólido</t>
  </si>
  <si>
    <t>Estribos de compresión, aleación de Cu y Sn,  2/0 AWG, derivación 2 sólido</t>
  </si>
  <si>
    <t>Estribos de compresión, aleación de Cu y Sn,  4/0 - 397 MCM, para derivación 2 sólido</t>
  </si>
  <si>
    <t>Estribos de compresión, aleación de Cu y Sn,  4/0 AWG, derivación 2 sólido</t>
  </si>
  <si>
    <t>Estribos de compresión, aleación de Cu y Sn, 2/0 - 4/0 AWG, derivación 2 sólido</t>
  </si>
  <si>
    <t>Estribos de compresión, aleación de Cu y Sn, 336.4 ACSR, derivación 2 sólido</t>
  </si>
  <si>
    <t>Suelta exotermica 90 gramos</t>
  </si>
  <si>
    <t xml:space="preserve">Conductor concentrico Cu. # 3x14 AWG  </t>
  </si>
  <si>
    <t xml:space="preserve">Derivador termoplástico de cable concentrico </t>
  </si>
  <si>
    <t>Pinza termoplástica para acometida</t>
  </si>
  <si>
    <t xml:space="preserve">Mensula termoplástica de retención para cable </t>
  </si>
  <si>
    <t xml:space="preserve">Mensula termoplástica de retención para fachada </t>
  </si>
  <si>
    <t>Tubo de acero galvanizado de 3" (76 mm) diametro, 3 mm de espesor, 6 m de largo</t>
  </si>
  <si>
    <t>Caja de PVC 150x150x70 mm (para empalme entre medidor e instalacion interna)</t>
  </si>
  <si>
    <t>Retiro de caja de distribución (zona rural concentrada)</t>
  </si>
  <si>
    <t>Retiro de caja de distribución (zona urbana)</t>
  </si>
  <si>
    <t>ESTRUCTURA</t>
  </si>
  <si>
    <t>POSTE</t>
  </si>
  <si>
    <t>DISTANCIA</t>
  </si>
  <si>
    <t>Poste 12m</t>
  </si>
  <si>
    <t>Poste 14m</t>
  </si>
  <si>
    <t>Poste 18m FIBRA</t>
  </si>
  <si>
    <t>Poste 10m</t>
  </si>
  <si>
    <t>Aislador Pin 56-1</t>
  </si>
  <si>
    <t>Perno Pin</t>
  </si>
  <si>
    <t>Punta Poste Sencilla</t>
  </si>
  <si>
    <t>Punta Poste Doble</t>
  </si>
  <si>
    <t>Cruceta 4300mm</t>
  </si>
  <si>
    <t>Cruceta 2400mm</t>
  </si>
  <si>
    <t>Perno U</t>
  </si>
  <si>
    <t>Perno 1/2* 1-1/2</t>
  </si>
  <si>
    <t>Pie Amigo 700 mm</t>
  </si>
  <si>
    <t>Perno M5/8*10</t>
  </si>
  <si>
    <t>Abrazadera 3p</t>
  </si>
  <si>
    <t>Abrazadera 4p</t>
  </si>
  <si>
    <t>Perno Rosca Corrida</t>
  </si>
  <si>
    <t>Perno Ojo</t>
  </si>
  <si>
    <t>Tuerca Ojo</t>
  </si>
  <si>
    <t>Polimeros</t>
  </si>
  <si>
    <t>Grapas Pistola 336</t>
  </si>
  <si>
    <t>Grapas lv</t>
  </si>
  <si>
    <t>Estribo 336,4</t>
  </si>
  <si>
    <t>Seccionador Cl100</t>
  </si>
  <si>
    <t>Seccionador Cl200</t>
  </si>
  <si>
    <t>Conector 3/0-4/0</t>
  </si>
  <si>
    <t>Conector 450</t>
  </si>
  <si>
    <t>AL 4/0 ACSR</t>
  </si>
  <si>
    <t>AL 336,4 MCM</t>
  </si>
  <si>
    <t>Barril 336,4</t>
  </si>
  <si>
    <t>Cu 4/0</t>
  </si>
  <si>
    <t>Barril 4/0</t>
  </si>
  <si>
    <t>Cu 2/0</t>
  </si>
  <si>
    <t>Barril 2/0</t>
  </si>
  <si>
    <t>cable tensor</t>
  </si>
  <si>
    <t>Preformado</t>
  </si>
  <si>
    <t>Aislador Retenida</t>
  </si>
  <si>
    <t>Ancla</t>
  </si>
  <si>
    <t>Varilla Anclaje</t>
  </si>
  <si>
    <t>3SR</t>
  </si>
  <si>
    <t>R</t>
  </si>
  <si>
    <t>2-3SR</t>
  </si>
  <si>
    <t>3CP</t>
  </si>
  <si>
    <t>3SD+3SR</t>
  </si>
  <si>
    <t>3SD</t>
  </si>
  <si>
    <t>TOTAL</t>
  </si>
  <si>
    <t>AL 336,4</t>
  </si>
  <si>
    <t>AL 4/0</t>
  </si>
  <si>
    <t>1CR</t>
  </si>
  <si>
    <t>TENSOR SIMPLE</t>
  </si>
  <si>
    <t>TENSOR POSTE</t>
  </si>
  <si>
    <t>BASTIDOR 1 VIA</t>
  </si>
  <si>
    <t>AISLADOR ROLLO</t>
  </si>
  <si>
    <t>Abrazadera 3p 160</t>
  </si>
  <si>
    <t>Abrazadera 4p 160</t>
  </si>
  <si>
    <t>Abrazadera TRANSFORMADOR</t>
  </si>
  <si>
    <t>EXCAVACIONES</t>
  </si>
  <si>
    <t>3CP-3SP</t>
  </si>
  <si>
    <t>609.808,837 9.789.299,328</t>
  </si>
  <si>
    <t>609.839,528 9.789.287,686</t>
  </si>
  <si>
    <t>609.872,337 9.789.274,986</t>
  </si>
  <si>
    <t>609.922,078 9.789.258,582</t>
  </si>
  <si>
    <t>609.976,054 9.789.232,123</t>
  </si>
  <si>
    <t>610.013,095 9.789.218,365</t>
  </si>
  <si>
    <t>CONSTRUCCIÓN DE ALIMENTADOR S/E DAULE SUR – S/E MAGRO</t>
  </si>
  <si>
    <t>3SP</t>
  </si>
  <si>
    <t>3SP+3SR+SPT</t>
  </si>
  <si>
    <t>H + 3SR</t>
  </si>
  <si>
    <t>3SA</t>
  </si>
  <si>
    <t>3VP</t>
  </si>
  <si>
    <t>3SP+3SR</t>
  </si>
  <si>
    <t>3SR+1CR+SPT</t>
  </si>
  <si>
    <t>1CR+1CR</t>
  </si>
  <si>
    <t>TAT-TTS</t>
  </si>
  <si>
    <t>3VA</t>
  </si>
  <si>
    <t>3SP+1PR3</t>
  </si>
  <si>
    <t>3SP+1PP3+TRT-1A50</t>
  </si>
  <si>
    <t>3SP+1PP3</t>
  </si>
  <si>
    <t>N01</t>
  </si>
  <si>
    <t>N02</t>
  </si>
  <si>
    <t>N03</t>
  </si>
  <si>
    <t>N04</t>
  </si>
  <si>
    <t>N05</t>
  </si>
  <si>
    <t>S01</t>
  </si>
  <si>
    <t>S02</t>
  </si>
  <si>
    <t>SOTERRADO</t>
  </si>
  <si>
    <t>3CP+1EP</t>
  </si>
  <si>
    <t>L01</t>
  </si>
  <si>
    <t>L02</t>
  </si>
  <si>
    <t>L03</t>
  </si>
  <si>
    <t>L04</t>
  </si>
  <si>
    <t>L05</t>
  </si>
  <si>
    <t>L06</t>
  </si>
  <si>
    <t>L07</t>
  </si>
  <si>
    <t>L08</t>
  </si>
  <si>
    <t>L09</t>
  </si>
  <si>
    <t>L10</t>
  </si>
  <si>
    <t>L11</t>
  </si>
  <si>
    <t>L12</t>
  </si>
  <si>
    <t>L13</t>
  </si>
  <si>
    <t>L14</t>
  </si>
  <si>
    <t>L15</t>
  </si>
  <si>
    <t>L16</t>
  </si>
  <si>
    <t>L17</t>
  </si>
  <si>
    <t>L18</t>
  </si>
  <si>
    <t>Poste 14m Autosoportante</t>
  </si>
  <si>
    <t>3SD+1ED</t>
  </si>
  <si>
    <t>2/3SR+1EP</t>
  </si>
  <si>
    <t>3SD+1ER+SPT</t>
  </si>
  <si>
    <t>2-3SR+2/1ER</t>
  </si>
  <si>
    <t>Grapas Pistola 3/0</t>
  </si>
  <si>
    <t>Pie Amigo 1800 mm</t>
  </si>
  <si>
    <t>PP3</t>
  </si>
  <si>
    <t>PR3</t>
  </si>
  <si>
    <t>D1</t>
  </si>
  <si>
    <t>D2</t>
  </si>
  <si>
    <t>3SD+BARRAS600</t>
  </si>
  <si>
    <t>3VP+3SR</t>
  </si>
  <si>
    <t>D3</t>
  </si>
  <si>
    <t>L19</t>
  </si>
  <si>
    <t>L20</t>
  </si>
  <si>
    <t>L21</t>
  </si>
  <si>
    <t>L22</t>
  </si>
  <si>
    <t>L23</t>
  </si>
  <si>
    <t>L24</t>
  </si>
  <si>
    <t>L25</t>
  </si>
  <si>
    <t>L26</t>
  </si>
  <si>
    <t>L27</t>
  </si>
  <si>
    <t>L28</t>
  </si>
  <si>
    <t>L29</t>
  </si>
  <si>
    <t>L33</t>
  </si>
  <si>
    <t>L30</t>
  </si>
  <si>
    <t>L31</t>
  </si>
  <si>
    <t>L32</t>
  </si>
  <si>
    <t>3SD+1ED+1PR3</t>
  </si>
  <si>
    <t>L34</t>
  </si>
  <si>
    <t>L35</t>
  </si>
  <si>
    <t>L36</t>
  </si>
  <si>
    <t>L37</t>
  </si>
  <si>
    <t>L38</t>
  </si>
  <si>
    <t>L39</t>
  </si>
  <si>
    <t>L40</t>
  </si>
  <si>
    <t>L41</t>
  </si>
  <si>
    <t>L42</t>
  </si>
  <si>
    <t>L43</t>
  </si>
  <si>
    <t>3SP+3SD</t>
  </si>
  <si>
    <t>3SP+1EP</t>
  </si>
  <si>
    <t>3SP+1EP+1PP3</t>
  </si>
  <si>
    <t>3SP+1EP+TRT+1PP3</t>
  </si>
  <si>
    <t>3SP+1EP+TRTAPU+1PP3</t>
  </si>
  <si>
    <t>3SP+1EP+1PR3</t>
  </si>
  <si>
    <t>3SP+3SR+1EP</t>
  </si>
  <si>
    <t>3SP+1EP+1CR+TTS</t>
  </si>
  <si>
    <t>3SP+3SR+1ED</t>
  </si>
  <si>
    <t>3SP+3SR+2ER</t>
  </si>
  <si>
    <t>3SP+1EP+TRT-1A50</t>
  </si>
  <si>
    <t>Varilla de armar preformada para conductor de Al # 300 MCM</t>
  </si>
  <si>
    <t>Varilla de armar preformada para conductor de Al # 336,4MCM</t>
  </si>
  <si>
    <t>INSTALACIÓN DE TENSORES OFS, FAROL SIMPLE  (INST. CABLE TENSOR Y ACCESORIOS) BAJO VOLTAJE</t>
  </si>
  <si>
    <t>RETIRO DE TENSORES  OFS, FAROL  SIMPLE BT</t>
  </si>
  <si>
    <t xml:space="preserve">Sustitución de sis. med. semidirecta trifasica BT (caja de proteccion+ base 13 terminales + medidor + TC + cable de control+ funda bx) - (zona rural) </t>
  </si>
  <si>
    <t>Instalación de tubo poste galvanizado de 2 1/2" ó 3" de diámetro - (zona rural)</t>
  </si>
  <si>
    <t>LEVANTAMIENTO O VERIFICACIÓN DE INFORMACIÓN SIG DE POSTE DISTRIBUCIÓN Y TODA SU INFRAESTRUCTURA ELÉCTRICA ASOCIADA (URBANO)</t>
  </si>
  <si>
    <t>LEVANTAMIENTO O VERIFICACIÓN DE INFORMACIÓN SIG DE POSTE DISTRIBUCIÓN Y TODA SU INFRAESTRUCTURA ELÉCTRICA ASOCIADA (RURAL)</t>
  </si>
  <si>
    <t>LEVANTAMIENTO DE TRANSFORMADOR (URBANO)</t>
  </si>
  <si>
    <t>LEVANTAMIENTO DE TRANSFORMADOR (RURAL)</t>
  </si>
  <si>
    <t>LEVANTAMIENTO DE LUMINARIA CON CARRO CANASTA (URBANO)</t>
  </si>
  <si>
    <t>LEVANTAMIENTO DE LUMINARIA CON CARRO CANASTA (RURAL)</t>
  </si>
  <si>
    <t xml:space="preserve">IDENTIFICACIÓN DE FASE MV, BV AÉREO (UNA FASE) URBANO + CON EQUIPO IDENTIFICACIÓN FASES PARTICULAR </t>
  </si>
  <si>
    <t xml:space="preserve">IDENTIFICACIÓN DE FASE MV, BV AÉREO (UNA FASE) RURAL + CON EQUIPO IDENTIFICACIÓN FASES PARTICULAR </t>
  </si>
  <si>
    <t xml:space="preserve">IDENTIFICACIÓN DE FASE MV, BV AÉREO (DOS FASES) URBANO +CON EQUIPO IDENTIFICACIÓN FASES PARTICULAR </t>
  </si>
  <si>
    <t xml:space="preserve">IDENTIFICACIÓN DE FASE MV, BV AÉREO (DOS FASES) RURAL +CON EQUIPO IDENTIFICACIÓN FASES PARTICULAR </t>
  </si>
  <si>
    <t>IDENTIFICACIÓN DE FASE MV, BV AÉREO (TRES FASES) URBANO + CON EQUIPO IDENTIFICACIÓN FASES  PARTICULAR</t>
  </si>
  <si>
    <t>IDENTIFICACIÓN DE FASE MV, BV AÉREO (TRES FASES) RURAL + CON EQUIPO IDENTIFICACIÓN FASES  PARTICULAR</t>
  </si>
  <si>
    <t>IDENTIFICACIÓN DE FASE MV, BV AÉREO (UNA FASE) URBANO + CON EQUIPO IDENTIFICACIÓN FASES CNEL  (URBANO)</t>
  </si>
  <si>
    <t>IDENTIFICACIÓN DE FASE MV, BV AÉREO (UNA FASE) RURAL+ CON EQUIPO IDENTIFICACIÓN FASES CNEL  (URBANO)</t>
  </si>
  <si>
    <t>IDENTIFICACIÓN DE FASE MV, BV AÉREO (DOS FASES) URBANO +CON EQUIPO IDENTIFICACIÓN FASES CNEL</t>
  </si>
  <si>
    <t>IDENTIFICACIÓN DE FASE MV, BV AÉREO (DOS FASES) RURAL +CON EQUIPO IDENTIFICACIÓN FASES CNEL</t>
  </si>
  <si>
    <t>IDENTIFICACIÓN DE FASE MV, BV AÉREO (TRES FASES) URBANO+ CON EQUIPO IDENTIFICACIÓN FASES CNEL</t>
  </si>
  <si>
    <t>IDENTIFICACIÓN DE FASE MV, BV AÉREO (TRES FASES) RURAL + CON EQUIPO IDENTIFICACIÓN FASES CNEL</t>
  </si>
  <si>
    <t>LEVANTAMIENTO O VERIFICACIÓN DE INFORMACIÓN SIG DE MEDIDOR, TABLERO DE MEDIDORES O MEDIDOR TOTALIZADOR Y SU ACOMETIDA (ZONA URBANA)</t>
  </si>
  <si>
    <t>LEVANTAMIENTO O VERIFICACIÓN DE INFORMACIÓN SIG DE MEDIDOR, TABLERO DE MEDIDORES O MEDIDOR TOTALIZADOR Y SU ACOMETIDA (ZONA RURAL)</t>
  </si>
  <si>
    <t>DIGITALIZACIÓN DE INFORMACIÓN SIG DE POSTE DISTRIBUCIÓN O SUBTRANSMISION Y TODA SU INFRAESTRUCTURA ELÉCTRICA ASOCIADA</t>
  </si>
  <si>
    <t xml:space="preserve">DIGITALIZACIÓN DE INFORMACIÓN SIG DE PUNTO DE MEDIDOR, TABLERO DE MEDIDORES O MEDIDOR TOTALIZADOR Y SU ACOMETIDA AÉREO O SUBTERRÁNEO </t>
  </si>
  <si>
    <t>ETIQUETADO DE POSTE URBANO</t>
  </si>
  <si>
    <t>ETIQUETADO DE POSTE RURAL</t>
  </si>
  <si>
    <t>ETIQUETADO DE TRANSFORMADOR O SECCIONADOR URBANO</t>
  </si>
  <si>
    <t>ETIQUETADO DE TRANSFORMADOR O SECCIONADOR RURAL</t>
  </si>
  <si>
    <t>ETIQUETADO DE LUMINARIAS CON CARRO CANASTA</t>
  </si>
  <si>
    <t>ETIQUETADO DE UNA FASE</t>
  </si>
  <si>
    <t>IVA (12 %)</t>
  </si>
  <si>
    <t>TOTAL DEL PROYECTO (F + G)</t>
  </si>
  <si>
    <t>FACTOR DE DISTANCIA                                                                                                                                                                                                                                                                                                                                               (DISTANCIA EN KM/600)*(TOTAL MO)</t>
  </si>
  <si>
    <t>BID V ASIGNACIÓN</t>
  </si>
  <si>
    <t>DEFICIT</t>
  </si>
  <si>
    <t>ANEXO No. 2</t>
  </si>
  <si>
    <t>Conector de compresión tipo H 2-2, aleación de AL</t>
  </si>
  <si>
    <t>Brazo de acero galvanizado, tubular, para tensor farol, 51 mm (2") de diám. X 1500 mm (59") de long. con accesorios de fijación.</t>
  </si>
  <si>
    <t>PRESUPUESTO REFERENCIAL</t>
  </si>
  <si>
    <t>UNIDAD</t>
  </si>
  <si>
    <t>P.U. (USD$)</t>
  </si>
  <si>
    <t>P.T. (USD$)</t>
  </si>
  <si>
    <t>TIPO DE PROYECTO: (ELECTRIFICACION RURAL, ALIMENT. PRIMARIO,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</si>
</sst>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300A]\ #,##0.00_);\([$$-300A]\ #,##0.00\)"/>
    <numFmt numFmtId="166" formatCode="#,##0.000"/>
    <numFmt numFmtId="167" formatCode="0.000"/>
  </numFmts>
  <fonts count="2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20"/>
      <name val="Arial Narrow"/>
      <family val="2"/>
    </font>
    <font>
      <sz val="12"/>
      <name val="Arial Narrow"/>
      <family val="2"/>
    </font>
    <font>
      <b/>
      <sz val="12"/>
      <name val="Arial Narrow"/>
      <family val="2"/>
    </font>
    <font>
      <sz val="12"/>
      <name val="Times New Roman"/>
      <family val="1"/>
    </font>
    <font>
      <b/>
      <sz val="16"/>
      <name val="Arial Narrow"/>
      <family val="2"/>
    </font>
    <font>
      <b/>
      <sz val="14"/>
      <name val="Arial Narrow"/>
      <family val="2"/>
    </font>
    <font>
      <sz val="11"/>
      <name val="Arial Narrow"/>
      <family val="2"/>
    </font>
    <font>
      <sz val="18"/>
      <name val="Arial Narrow"/>
      <family val="2"/>
    </font>
    <font>
      <sz val="8"/>
      <name val="Calibri"/>
      <family val="2"/>
    </font>
    <font>
      <sz val="16"/>
      <name val="Arial Narrow"/>
      <family val="2"/>
    </font>
    <font>
      <b/>
      <sz val="10"/>
      <name val="Arial Narrow"/>
      <family val="2"/>
    </font>
    <font>
      <b/>
      <sz val="8"/>
      <name val="Arial Narrow"/>
      <family val="2"/>
    </font>
    <font>
      <sz val="8"/>
      <name val="Arial Narrow"/>
      <family val="2"/>
    </font>
    <font>
      <sz val="8"/>
      <color theme="1"/>
      <name val="Calibri"/>
      <family val="2"/>
    </font>
    <font>
      <sz val="10"/>
      <name val="Arial Narrow"/>
      <family val="2"/>
    </font>
  </fonts>
  <fills count="16">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9" tint="0.39997558519241921"/>
        <bgColor indexed="64"/>
      </patternFill>
    </fill>
    <fill>
      <patternFill patternType="solid">
        <fgColor rgb="FFD589C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xf numFmtId="164" fontId="9" fillId="0" borderId="0" applyFont="0" applyFill="0" applyBorder="0" applyAlignment="0" applyProtection="0"/>
    <xf numFmtId="0" fontId="13" fillId="0" borderId="0"/>
    <xf numFmtId="0" fontId="8" fillId="0" borderId="0"/>
    <xf numFmtId="164" fontId="9" fillId="0" borderId="0" applyFont="0" applyFill="0" applyBorder="0" applyAlignment="0" applyProtection="0"/>
    <xf numFmtId="164" fontId="9" fillId="0" borderId="0" applyFont="0" applyFill="0" applyBorder="0" applyAlignment="0" applyProtection="0"/>
    <xf numFmtId="0" fontId="9" fillId="0" borderId="0"/>
  </cellStyleXfs>
  <cellXfs count="231">
    <xf numFmtId="0" fontId="0" fillId="0" borderId="0" xfId="0"/>
    <xf numFmtId="0" fontId="11" fillId="0" borderId="0" xfId="0" applyFont="1" applyFill="1" applyProtection="1">
      <protection locked="0"/>
    </xf>
    <xf numFmtId="0" fontId="11" fillId="3" borderId="0" xfId="0" applyFont="1" applyFill="1" applyProtection="1">
      <protection locked="0"/>
    </xf>
    <xf numFmtId="0" fontId="8" fillId="0" borderId="2" xfId="3" applyBorder="1" applyAlignment="1">
      <alignment horizontal="center" vertical="center"/>
    </xf>
    <xf numFmtId="0" fontId="8" fillId="0" borderId="2" xfId="3" applyBorder="1" applyAlignment="1">
      <alignment horizontal="center" vertical="center" wrapText="1"/>
    </xf>
    <xf numFmtId="0" fontId="8" fillId="0" borderId="2" xfId="3" applyFont="1" applyBorder="1" applyAlignment="1">
      <alignment horizontal="center" vertical="center" wrapText="1"/>
    </xf>
    <xf numFmtId="0" fontId="8" fillId="0" borderId="2" xfId="3" applyFont="1" applyFill="1" applyBorder="1" applyAlignment="1">
      <alignment horizontal="center" vertical="center" wrapText="1"/>
    </xf>
    <xf numFmtId="0" fontId="8" fillId="0" borderId="2" xfId="3" applyFill="1" applyBorder="1" applyAlignment="1">
      <alignment horizontal="center" vertical="center" wrapText="1"/>
    </xf>
    <xf numFmtId="0" fontId="8" fillId="0" borderId="0" xfId="3" applyAlignment="1">
      <alignment horizontal="center" vertical="center"/>
    </xf>
    <xf numFmtId="0" fontId="8" fillId="0" borderId="0" xfId="3" applyAlignment="1">
      <alignment horizontal="center" vertical="center"/>
    </xf>
    <xf numFmtId="0" fontId="8" fillId="0" borderId="0" xfId="3" applyAlignment="1">
      <alignment horizontal="center" vertical="center" wrapText="1"/>
    </xf>
    <xf numFmtId="0" fontId="8" fillId="4" borderId="0" xfId="3" applyFill="1" applyAlignment="1">
      <alignment horizontal="center" vertical="center"/>
    </xf>
    <xf numFmtId="0" fontId="8" fillId="0" borderId="0" xfId="3" applyAlignment="1">
      <alignment horizontal="center" vertical="center"/>
    </xf>
    <xf numFmtId="0" fontId="7" fillId="0" borderId="0" xfId="3" applyFont="1" applyAlignment="1">
      <alignment horizontal="center" vertical="center"/>
    </xf>
    <xf numFmtId="0" fontId="7" fillId="0" borderId="0" xfId="3" applyFont="1" applyAlignment="1">
      <alignment horizontal="center" vertical="center" wrapText="1"/>
    </xf>
    <xf numFmtId="0" fontId="7" fillId="0" borderId="2" xfId="3" applyFont="1" applyBorder="1" applyAlignment="1">
      <alignment horizontal="center" vertical="center" wrapText="1"/>
    </xf>
    <xf numFmtId="0" fontId="6" fillId="0" borderId="0" xfId="3" applyFont="1" applyAlignment="1">
      <alignment horizontal="left" vertical="center"/>
    </xf>
    <xf numFmtId="0" fontId="8" fillId="0" borderId="0" xfId="3" applyAlignment="1">
      <alignment horizontal="center" vertical="center"/>
    </xf>
    <xf numFmtId="0" fontId="8" fillId="5" borderId="0" xfId="3" applyFill="1" applyAlignment="1">
      <alignment horizontal="center" vertical="center"/>
    </xf>
    <xf numFmtId="0" fontId="5" fillId="0" borderId="0" xfId="3" applyFont="1" applyAlignment="1">
      <alignment horizontal="center" vertical="center"/>
    </xf>
    <xf numFmtId="0" fontId="5" fillId="6" borderId="0" xfId="3" applyFont="1" applyFill="1" applyAlignment="1">
      <alignment horizontal="center" vertical="center"/>
    </xf>
    <xf numFmtId="0" fontId="8" fillId="6" borderId="0" xfId="3" applyFill="1" applyAlignment="1">
      <alignment horizontal="center" vertical="center"/>
    </xf>
    <xf numFmtId="0" fontId="5" fillId="7" borderId="0" xfId="3" applyFont="1" applyFill="1" applyAlignment="1">
      <alignment horizontal="center" vertical="center"/>
    </xf>
    <xf numFmtId="0" fontId="8" fillId="7" borderId="0" xfId="3" applyFill="1" applyAlignment="1">
      <alignment horizontal="center" vertical="center"/>
    </xf>
    <xf numFmtId="0" fontId="5" fillId="5" borderId="0" xfId="3" applyFont="1" applyFill="1" applyAlignment="1">
      <alignment horizontal="center" vertical="center"/>
    </xf>
    <xf numFmtId="0" fontId="7" fillId="5" borderId="0" xfId="3" applyFont="1" applyFill="1" applyAlignment="1">
      <alignment horizontal="center" vertical="center"/>
    </xf>
    <xf numFmtId="0" fontId="8" fillId="5" borderId="0" xfId="3" applyFill="1" applyAlignment="1">
      <alignment horizontal="center" vertical="center"/>
    </xf>
    <xf numFmtId="0" fontId="5" fillId="5" borderId="0" xfId="3" applyFont="1" applyFill="1" applyAlignment="1">
      <alignment horizontal="center" vertical="center"/>
    </xf>
    <xf numFmtId="0" fontId="5" fillId="0" borderId="2" xfId="3" applyFont="1" applyBorder="1" applyAlignment="1">
      <alignment horizontal="center" vertical="center" wrapText="1"/>
    </xf>
    <xf numFmtId="0" fontId="5" fillId="0" borderId="2" xfId="3" applyFont="1" applyFill="1" applyBorder="1" applyAlignment="1">
      <alignment horizontal="center" vertical="center" wrapText="1"/>
    </xf>
    <xf numFmtId="0" fontId="5" fillId="8" borderId="0" xfId="3" applyFont="1" applyFill="1" applyAlignment="1">
      <alignment horizontal="center" vertical="center"/>
    </xf>
    <xf numFmtId="0" fontId="8" fillId="8" borderId="0" xfId="3" applyFill="1" applyAlignment="1">
      <alignment horizontal="center" vertical="center"/>
    </xf>
    <xf numFmtId="0" fontId="4" fillId="0" borderId="0" xfId="3" applyFont="1" applyAlignment="1">
      <alignment horizontal="center" vertical="center"/>
    </xf>
    <xf numFmtId="0" fontId="8" fillId="5" borderId="0" xfId="3" applyFill="1" applyAlignment="1">
      <alignment horizontal="center" vertical="center"/>
    </xf>
    <xf numFmtId="0" fontId="5" fillId="5" borderId="0" xfId="3" applyFont="1" applyFill="1" applyAlignment="1">
      <alignment horizontal="center" vertical="center"/>
    </xf>
    <xf numFmtId="0" fontId="3" fillId="0" borderId="0" xfId="3" applyFont="1" applyAlignment="1">
      <alignment horizontal="center" vertical="center"/>
    </xf>
    <xf numFmtId="0" fontId="3" fillId="8" borderId="0" xfId="3" applyFont="1" applyFill="1" applyAlignment="1">
      <alignment horizontal="center" vertical="center"/>
    </xf>
    <xf numFmtId="0" fontId="2" fillId="7" borderId="0" xfId="3" applyFont="1" applyFill="1" applyAlignment="1">
      <alignment horizontal="center" vertical="center"/>
    </xf>
    <xf numFmtId="0" fontId="1" fillId="0" borderId="0" xfId="3" applyFont="1" applyAlignment="1">
      <alignment horizontal="center" vertical="center"/>
    </xf>
    <xf numFmtId="0" fontId="1" fillId="9" borderId="0" xfId="3" applyFont="1" applyFill="1" applyAlignment="1">
      <alignment horizontal="center" vertical="center"/>
    </xf>
    <xf numFmtId="0" fontId="5" fillId="9" borderId="0" xfId="3" applyFont="1" applyFill="1" applyAlignment="1">
      <alignment horizontal="center" vertical="center"/>
    </xf>
    <xf numFmtId="0" fontId="3" fillId="9" borderId="0" xfId="3" applyFont="1" applyFill="1" applyAlignment="1">
      <alignment horizontal="center" vertical="center"/>
    </xf>
    <xf numFmtId="0" fontId="1" fillId="8" borderId="0" xfId="3" applyFont="1" applyFill="1" applyAlignment="1">
      <alignment horizontal="center" vertical="center"/>
    </xf>
    <xf numFmtId="0" fontId="5" fillId="10" borderId="0" xfId="3" applyFont="1" applyFill="1" applyAlignment="1">
      <alignment horizontal="center" vertical="center"/>
    </xf>
    <xf numFmtId="0" fontId="1" fillId="10" borderId="0" xfId="3" applyFont="1" applyFill="1" applyAlignment="1">
      <alignment horizontal="center" vertical="center"/>
    </xf>
    <xf numFmtId="0" fontId="8" fillId="10" borderId="0" xfId="3" applyFill="1" applyAlignment="1">
      <alignment horizontal="center" vertical="center"/>
    </xf>
    <xf numFmtId="0" fontId="3" fillId="10" borderId="0" xfId="3" applyFont="1" applyFill="1" applyAlignment="1">
      <alignment horizontal="center" vertical="center"/>
    </xf>
    <xf numFmtId="0" fontId="11" fillId="3" borderId="0" xfId="0" applyFont="1" applyFill="1" applyBorder="1" applyAlignment="1" applyProtection="1">
      <alignment horizontal="center" vertical="center"/>
      <protection locked="0"/>
    </xf>
    <xf numFmtId="4" fontId="10" fillId="0" borderId="0"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top"/>
      <protection locked="0"/>
    </xf>
    <xf numFmtId="0" fontId="17" fillId="3" borderId="0" xfId="0" applyFont="1" applyFill="1" applyBorder="1" applyAlignment="1" applyProtection="1">
      <alignment horizontal="center" vertical="top"/>
      <protection locked="0"/>
    </xf>
    <xf numFmtId="0" fontId="10" fillId="0" borderId="0" xfId="0" applyFont="1" applyFill="1" applyBorder="1" applyAlignment="1" applyProtection="1">
      <alignment horizontal="center"/>
      <protection locked="0"/>
    </xf>
    <xf numFmtId="0" fontId="11" fillId="0" borderId="0" xfId="0" applyFont="1" applyFill="1" applyBorder="1" applyProtection="1">
      <protection locked="0"/>
    </xf>
    <xf numFmtId="0" fontId="11" fillId="0" borderId="0" xfId="0" applyFont="1" applyFill="1" applyBorder="1" applyAlignment="1" applyProtection="1">
      <alignment vertical="center"/>
      <protection locked="0"/>
    </xf>
    <xf numFmtId="0" fontId="11" fillId="13" borderId="0" xfId="0" applyFont="1" applyFill="1" applyProtection="1">
      <protection locked="0"/>
    </xf>
    <xf numFmtId="0" fontId="10" fillId="0" borderId="0" xfId="0" applyFont="1" applyFill="1" applyBorder="1" applyAlignment="1">
      <alignment vertical="center"/>
    </xf>
    <xf numFmtId="0" fontId="11" fillId="0" borderId="11" xfId="0" applyFont="1" applyFill="1" applyBorder="1" applyProtection="1">
      <protection locked="0"/>
    </xf>
    <xf numFmtId="0" fontId="10" fillId="0" borderId="0" xfId="0" applyFont="1" applyFill="1" applyBorder="1" applyProtection="1">
      <protection locked="0"/>
    </xf>
    <xf numFmtId="0" fontId="11" fillId="3" borderId="11" xfId="0" applyFont="1" applyFill="1" applyBorder="1" applyProtection="1">
      <protection locked="0"/>
    </xf>
    <xf numFmtId="0" fontId="21" fillId="0" borderId="2" xfId="0" applyFont="1" applyFill="1" applyBorder="1" applyAlignment="1" applyProtection="1">
      <alignment horizontal="center" vertical="center" wrapText="1"/>
      <protection locked="0"/>
    </xf>
    <xf numFmtId="3" fontId="21" fillId="3" borderId="2" xfId="1" applyNumberFormat="1"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wrapText="1"/>
      <protection locked="0"/>
    </xf>
    <xf numFmtId="0" fontId="21" fillId="3" borderId="7"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wrapText="1"/>
      <protection locked="0"/>
    </xf>
    <xf numFmtId="0" fontId="22" fillId="3" borderId="2"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wrapText="1"/>
      <protection locked="0"/>
    </xf>
    <xf numFmtId="0" fontId="22" fillId="0" borderId="2" xfId="0" applyFont="1" applyFill="1" applyBorder="1" applyAlignment="1" applyProtection="1">
      <alignment vertical="center" wrapText="1"/>
    </xf>
    <xf numFmtId="0" fontId="22" fillId="0" borderId="4" xfId="0" applyFont="1" applyFill="1" applyBorder="1" applyAlignment="1" applyProtection="1">
      <alignment horizontal="center" vertical="center" wrapText="1"/>
      <protection locked="0"/>
    </xf>
    <xf numFmtId="4" fontId="22" fillId="0" borderId="2" xfId="0" applyNumberFormat="1" applyFont="1" applyFill="1" applyBorder="1" applyAlignment="1" applyProtection="1">
      <alignment horizontal="center" vertical="center" wrapText="1"/>
    </xf>
    <xf numFmtId="4" fontId="22" fillId="0" borderId="2" xfId="0" applyNumberFormat="1" applyFont="1" applyFill="1" applyBorder="1" applyAlignment="1" applyProtection="1">
      <alignment horizontal="right" vertical="center" wrapText="1"/>
    </xf>
    <xf numFmtId="0" fontId="22" fillId="0" borderId="2" xfId="0" applyFont="1" applyFill="1" applyBorder="1" applyAlignment="1" applyProtection="1">
      <alignment horizontal="justify" vertical="center" wrapText="1"/>
    </xf>
    <xf numFmtId="0" fontId="22" fillId="0" borderId="2" xfId="2" applyFont="1" applyFill="1" applyBorder="1" applyAlignment="1" applyProtection="1">
      <alignment horizontal="justify" vertical="center"/>
    </xf>
    <xf numFmtId="0" fontId="22" fillId="0" borderId="2" xfId="2" applyFont="1" applyFill="1" applyBorder="1" applyAlignment="1" applyProtection="1">
      <alignment horizontal="justify" vertical="center" wrapText="1"/>
    </xf>
    <xf numFmtId="0" fontId="22" fillId="0" borderId="2" xfId="2" applyFont="1" applyFill="1" applyBorder="1" applyAlignment="1" applyProtection="1">
      <alignment vertical="center"/>
    </xf>
    <xf numFmtId="0" fontId="22" fillId="0" borderId="2" xfId="2" applyFont="1" applyFill="1" applyBorder="1" applyAlignment="1" applyProtection="1">
      <alignment vertical="center" wrapText="1"/>
    </xf>
    <xf numFmtId="0" fontId="22" fillId="0" borderId="2" xfId="6" applyFont="1" applyFill="1" applyBorder="1" applyAlignment="1">
      <alignment vertical="center" wrapText="1"/>
    </xf>
    <xf numFmtId="0" fontId="22" fillId="0" borderId="4" xfId="6" applyFont="1" applyFill="1" applyBorder="1" applyAlignment="1" applyProtection="1">
      <alignment horizontal="center" vertical="center" wrapText="1"/>
      <protection locked="0"/>
    </xf>
    <xf numFmtId="4" fontId="22" fillId="0" borderId="2" xfId="6" applyNumberFormat="1" applyFont="1" applyBorder="1" applyAlignment="1">
      <alignment horizontal="center" vertical="center" wrapText="1"/>
    </xf>
    <xf numFmtId="0" fontId="22" fillId="0" borderId="4" xfId="0" applyFont="1" applyFill="1" applyBorder="1" applyAlignment="1" applyProtection="1">
      <alignment horizontal="justify" vertical="center" wrapText="1"/>
    </xf>
    <xf numFmtId="166" fontId="22" fillId="0" borderId="2" xfId="0" applyNumberFormat="1" applyFont="1" applyFill="1" applyBorder="1" applyAlignment="1" applyProtection="1">
      <alignment horizontal="center" vertical="center" wrapText="1"/>
    </xf>
    <xf numFmtId="0" fontId="22" fillId="0" borderId="4" xfId="0" applyFont="1" applyFill="1" applyBorder="1" applyAlignment="1" applyProtection="1">
      <alignment vertical="center" wrapText="1"/>
    </xf>
    <xf numFmtId="0" fontId="22" fillId="0" borderId="2" xfId="0" applyFont="1" applyFill="1" applyBorder="1" applyAlignment="1" applyProtection="1">
      <alignment vertical="center"/>
    </xf>
    <xf numFmtId="0" fontId="22" fillId="0" borderId="14" xfId="0" applyFont="1" applyFill="1" applyBorder="1" applyProtection="1">
      <protection locked="0"/>
    </xf>
    <xf numFmtId="0" fontId="22" fillId="0" borderId="8" xfId="0" applyFont="1" applyFill="1" applyBorder="1" applyAlignment="1" applyProtection="1">
      <alignment horizontal="center" vertical="top"/>
      <protection locked="0"/>
    </xf>
    <xf numFmtId="0" fontId="22" fillId="0" borderId="5" xfId="0" applyFont="1" applyFill="1" applyBorder="1" applyAlignment="1" applyProtection="1">
      <alignment horizontal="center" vertical="top"/>
      <protection locked="0"/>
    </xf>
    <xf numFmtId="0" fontId="22" fillId="3" borderId="8" xfId="0" applyFont="1" applyFill="1" applyBorder="1" applyAlignment="1" applyProtection="1">
      <alignment horizontal="center" vertical="top"/>
      <protection locked="0"/>
    </xf>
    <xf numFmtId="0" fontId="22" fillId="3" borderId="5" xfId="0" applyFont="1" applyFill="1" applyBorder="1" applyAlignment="1" applyProtection="1">
      <alignment horizontal="center" vertical="top"/>
      <protection locked="0"/>
    </xf>
    <xf numFmtId="0" fontId="22" fillId="0" borderId="4" xfId="0" applyFont="1" applyFill="1" applyBorder="1" applyAlignment="1">
      <alignment horizontal="justify" vertical="center" wrapText="1"/>
    </xf>
    <xf numFmtId="4" fontId="22" fillId="0" borderId="2" xfId="0" applyNumberFormat="1" applyFont="1" applyFill="1" applyBorder="1" applyAlignment="1" applyProtection="1">
      <alignment horizontal="center" vertical="center"/>
      <protection locked="0"/>
    </xf>
    <xf numFmtId="4" fontId="22" fillId="0" borderId="2" xfId="0" applyNumberFormat="1" applyFont="1" applyFill="1" applyBorder="1" applyAlignment="1" applyProtection="1">
      <alignment horizontal="center" vertical="center" wrapText="1"/>
      <protection locked="0"/>
    </xf>
    <xf numFmtId="0" fontId="22" fillId="0" borderId="2" xfId="0" applyFont="1" applyFill="1" applyBorder="1" applyAlignment="1">
      <alignment horizontal="justify" vertical="center" wrapText="1"/>
    </xf>
    <xf numFmtId="0" fontId="22" fillId="0" borderId="2" xfId="6" applyFont="1" applyFill="1" applyBorder="1" applyAlignment="1" applyProtection="1">
      <alignment horizontal="center" vertical="center" wrapText="1"/>
      <protection locked="0"/>
    </xf>
    <xf numFmtId="0" fontId="22" fillId="0" borderId="2" xfId="6" applyFont="1" applyFill="1" applyBorder="1" applyAlignment="1">
      <alignment horizontal="justify" vertical="center" wrapText="1"/>
    </xf>
    <xf numFmtId="4" fontId="22" fillId="0" borderId="2" xfId="6" applyNumberFormat="1" applyFont="1" applyFill="1" applyBorder="1" applyAlignment="1" applyProtection="1">
      <alignment horizontal="center" vertical="center"/>
      <protection locked="0"/>
    </xf>
    <xf numFmtId="0" fontId="22" fillId="0" borderId="1" xfId="0" applyFont="1" applyFill="1" applyBorder="1" applyAlignment="1">
      <alignment horizontal="justify" vertical="center" wrapText="1"/>
    </xf>
    <xf numFmtId="166" fontId="22" fillId="0" borderId="2" xfId="0" applyNumberFormat="1" applyFont="1" applyFill="1" applyBorder="1" applyAlignment="1" applyProtection="1">
      <alignment horizontal="center" vertical="center" wrapText="1"/>
      <protection locked="0"/>
    </xf>
    <xf numFmtId="0" fontId="22" fillId="0" borderId="2" xfId="0" applyFont="1" applyFill="1" applyBorder="1" applyAlignment="1">
      <alignment vertical="center" wrapText="1"/>
    </xf>
    <xf numFmtId="0" fontId="22" fillId="0" borderId="2" xfId="6" applyFont="1" applyFill="1" applyBorder="1" applyAlignment="1" applyProtection="1">
      <alignment horizontal="justify" vertical="center" wrapText="1"/>
    </xf>
    <xf numFmtId="0" fontId="22" fillId="0" borderId="2" xfId="0" applyFont="1" applyFill="1" applyBorder="1" applyAlignment="1" applyProtection="1">
      <alignment horizontal="justify" vertical="center"/>
    </xf>
    <xf numFmtId="0" fontId="22" fillId="0" borderId="2" xfId="6" applyFont="1" applyFill="1" applyBorder="1" applyAlignment="1" applyProtection="1">
      <alignment horizontal="justify" vertical="center"/>
    </xf>
    <xf numFmtId="0" fontId="23" fillId="0" borderId="2" xfId="0" applyFont="1" applyFill="1" applyBorder="1" applyAlignment="1">
      <alignment horizontal="left" vertical="center" wrapText="1"/>
    </xf>
    <xf numFmtId="0" fontId="22" fillId="0" borderId="0" xfId="0" applyFont="1" applyFill="1" applyBorder="1" applyProtection="1">
      <protection locked="0"/>
    </xf>
    <xf numFmtId="0" fontId="22" fillId="0" borderId="11" xfId="0" applyFont="1" applyFill="1" applyBorder="1" applyProtection="1">
      <protection locked="0"/>
    </xf>
    <xf numFmtId="3" fontId="21" fillId="0" borderId="2" xfId="1" applyNumberFormat="1" applyFont="1" applyFill="1" applyBorder="1" applyAlignment="1" applyProtection="1">
      <alignment horizontal="center" vertical="center"/>
      <protection locked="0"/>
    </xf>
    <xf numFmtId="0" fontId="21" fillId="0" borderId="2" xfId="0" applyFont="1" applyFill="1" applyBorder="1" applyAlignment="1" applyProtection="1">
      <alignment horizontal="justify" vertical="center" wrapText="1"/>
    </xf>
    <xf numFmtId="4" fontId="21" fillId="0" borderId="2" xfId="0" applyNumberFormat="1" applyFont="1" applyFill="1" applyBorder="1" applyAlignment="1" applyProtection="1">
      <alignment horizontal="center" vertical="center"/>
      <protection locked="0"/>
    </xf>
    <xf numFmtId="0" fontId="21" fillId="0" borderId="0" xfId="0" applyFont="1" applyFill="1" applyBorder="1" applyProtection="1">
      <protection locked="0"/>
    </xf>
    <xf numFmtId="0" fontId="21" fillId="0" borderId="11" xfId="0" applyFont="1" applyFill="1" applyBorder="1" applyProtection="1">
      <protection locked="0"/>
    </xf>
    <xf numFmtId="0" fontId="22" fillId="0" borderId="14" xfId="0" applyFont="1" applyFill="1" applyBorder="1" applyAlignment="1" applyProtection="1">
      <alignment horizontal="center"/>
      <protection locked="0"/>
    </xf>
    <xf numFmtId="0" fontId="22" fillId="0" borderId="0" xfId="0" applyFont="1" applyFill="1" applyBorder="1" applyAlignment="1" applyProtection="1">
      <alignment vertical="center"/>
      <protection locked="0"/>
    </xf>
    <xf numFmtId="0" fontId="22" fillId="0" borderId="11" xfId="0" applyFont="1" applyFill="1" applyBorder="1" applyAlignment="1" applyProtection="1">
      <alignment vertical="center"/>
      <protection locked="0"/>
    </xf>
    <xf numFmtId="0" fontId="21" fillId="2" borderId="4" xfId="0" applyFont="1" applyFill="1" applyBorder="1" applyAlignment="1" applyProtection="1">
      <alignment horizontal="center" vertical="center" wrapText="1"/>
      <protection locked="0"/>
    </xf>
    <xf numFmtId="164" fontId="20" fillId="15" borderId="3" xfId="1" applyFont="1" applyFill="1" applyBorder="1" applyAlignment="1" applyProtection="1">
      <alignment horizontal="center" vertical="center"/>
      <protection locked="0"/>
    </xf>
    <xf numFmtId="0" fontId="20" fillId="15" borderId="3" xfId="0" applyFont="1" applyFill="1" applyBorder="1" applyAlignment="1" applyProtection="1">
      <alignment horizontal="center" vertical="center" wrapText="1"/>
      <protection locked="0"/>
    </xf>
    <xf numFmtId="0" fontId="20" fillId="15" borderId="2" xfId="0" applyFont="1" applyFill="1" applyBorder="1" applyAlignment="1" applyProtection="1">
      <alignment horizontal="center" vertical="center" wrapText="1"/>
      <protection locked="0"/>
    </xf>
    <xf numFmtId="0" fontId="20" fillId="15" borderId="4" xfId="0" applyFont="1" applyFill="1" applyBorder="1" applyAlignment="1" applyProtection="1">
      <alignment horizontal="center" vertical="center" wrapText="1"/>
      <protection locked="0"/>
    </xf>
    <xf numFmtId="0" fontId="15" fillId="0" borderId="0" xfId="0" applyFont="1" applyFill="1" applyAlignment="1">
      <alignment vertical="center"/>
    </xf>
    <xf numFmtId="0" fontId="15" fillId="0" borderId="1" xfId="0" applyFont="1" applyFill="1" applyBorder="1" applyAlignment="1">
      <alignment vertical="center"/>
    </xf>
    <xf numFmtId="4" fontId="15" fillId="0" borderId="1" xfId="0" applyNumberFormat="1" applyFont="1" applyFill="1" applyBorder="1" applyAlignment="1">
      <alignment vertical="center"/>
    </xf>
    <xf numFmtId="0" fontId="21" fillId="0" borderId="4"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wrapText="1"/>
      <protection locked="0"/>
    </xf>
    <xf numFmtId="0" fontId="12" fillId="0" borderId="0" xfId="0" applyFont="1" applyFill="1" applyAlignment="1">
      <alignment vertical="center"/>
    </xf>
    <xf numFmtId="0" fontId="20" fillId="15" borderId="3"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21" fillId="2" borderId="4"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4" fontId="21" fillId="2" borderId="4" xfId="0" applyNumberFormat="1" applyFont="1" applyFill="1" applyBorder="1" applyAlignment="1" applyProtection="1">
      <alignment horizontal="center" vertical="center"/>
      <protection locked="0"/>
    </xf>
    <xf numFmtId="4" fontId="21" fillId="2" borderId="8" xfId="0" applyNumberFormat="1" applyFont="1" applyFill="1" applyBorder="1" applyAlignment="1" applyProtection="1">
      <alignment horizontal="center" vertical="center"/>
      <protection locked="0"/>
    </xf>
    <xf numFmtId="4" fontId="21" fillId="2" borderId="5" xfId="0" applyNumberFormat="1"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4" fontId="21" fillId="0" borderId="4" xfId="0" applyNumberFormat="1" applyFont="1" applyFill="1" applyBorder="1" applyAlignment="1" applyProtection="1">
      <alignment horizontal="center" vertical="center"/>
      <protection locked="0"/>
    </xf>
    <xf numFmtId="4" fontId="21" fillId="0" borderId="8" xfId="0" applyNumberFormat="1" applyFont="1" applyFill="1" applyBorder="1" applyAlignment="1" applyProtection="1">
      <alignment horizontal="center" vertical="center"/>
      <protection locked="0"/>
    </xf>
    <xf numFmtId="4" fontId="21" fillId="0" borderId="5" xfId="0" applyNumberFormat="1" applyFont="1" applyFill="1" applyBorder="1" applyAlignment="1" applyProtection="1">
      <alignment horizontal="center" vertical="center"/>
      <protection locked="0"/>
    </xf>
    <xf numFmtId="4" fontId="21" fillId="0" borderId="2" xfId="0" applyNumberFormat="1" applyFont="1" applyFill="1" applyBorder="1" applyAlignment="1" applyProtection="1">
      <alignment horizontal="center"/>
      <protection locked="0"/>
    </xf>
    <xf numFmtId="0" fontId="21" fillId="0" borderId="2" xfId="0" applyFont="1" applyFill="1" applyBorder="1" applyAlignment="1" applyProtection="1">
      <alignment horizontal="center"/>
      <protection locked="0"/>
    </xf>
    <xf numFmtId="0" fontId="14" fillId="12" borderId="0" xfId="0" applyFont="1" applyFill="1" applyAlignment="1" applyProtection="1">
      <alignment horizontal="left" vertical="center"/>
      <protection locked="0"/>
    </xf>
    <xf numFmtId="4" fontId="21" fillId="0" borderId="4" xfId="0" applyNumberFormat="1" applyFont="1" applyFill="1" applyBorder="1" applyAlignment="1" applyProtection="1">
      <alignment horizontal="center"/>
      <protection locked="0"/>
    </xf>
    <xf numFmtId="4" fontId="21" fillId="0" borderId="8" xfId="0" applyNumberFormat="1" applyFont="1" applyFill="1" applyBorder="1" applyAlignment="1" applyProtection="1">
      <alignment horizontal="center"/>
      <protection locked="0"/>
    </xf>
    <xf numFmtId="4" fontId="21" fillId="0" borderId="5" xfId="0" applyNumberFormat="1" applyFont="1" applyFill="1" applyBorder="1" applyAlignment="1" applyProtection="1">
      <alignment horizontal="center"/>
      <protection locked="0"/>
    </xf>
    <xf numFmtId="0" fontId="21" fillId="0" borderId="4"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4" fontId="21" fillId="0" borderId="4" xfId="0" applyNumberFormat="1" applyFont="1" applyFill="1" applyBorder="1" applyAlignment="1" applyProtection="1">
      <alignment horizontal="center" vertical="center" wrapText="1"/>
      <protection locked="0"/>
    </xf>
    <xf numFmtId="4" fontId="21" fillId="0" borderId="8" xfId="0" applyNumberFormat="1" applyFont="1" applyFill="1" applyBorder="1" applyAlignment="1" applyProtection="1">
      <alignment horizontal="center" vertical="center" wrapText="1"/>
      <protection locked="0"/>
    </xf>
    <xf numFmtId="4" fontId="21" fillId="0" borderId="5" xfId="0" applyNumberFormat="1" applyFont="1" applyFill="1" applyBorder="1" applyAlignment="1" applyProtection="1">
      <alignment horizontal="center" vertical="center" wrapText="1"/>
      <protection locked="0"/>
    </xf>
    <xf numFmtId="0" fontId="14" fillId="11" borderId="10" xfId="0" applyFont="1" applyFill="1" applyBorder="1" applyAlignment="1" applyProtection="1">
      <alignment horizontal="left" vertical="center"/>
      <protection locked="0"/>
    </xf>
    <xf numFmtId="2" fontId="21" fillId="0" borderId="4" xfId="0" applyNumberFormat="1" applyFont="1" applyFill="1" applyBorder="1" applyAlignment="1" applyProtection="1">
      <alignment horizontal="center" vertical="center"/>
      <protection locked="0"/>
    </xf>
    <xf numFmtId="2" fontId="21" fillId="0" borderId="8" xfId="0" applyNumberFormat="1" applyFont="1" applyFill="1" applyBorder="1" applyAlignment="1" applyProtection="1">
      <alignment horizontal="center" vertical="center"/>
      <protection locked="0"/>
    </xf>
    <xf numFmtId="2" fontId="21" fillId="0" borderId="5" xfId="0" applyNumberFormat="1"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5" fillId="0" borderId="0" xfId="0" applyFont="1" applyFill="1" applyAlignment="1">
      <alignment horizontal="right" vertical="center"/>
    </xf>
    <xf numFmtId="0" fontId="20" fillId="15" borderId="7" xfId="0" applyFont="1" applyFill="1" applyBorder="1" applyAlignment="1" applyProtection="1">
      <alignment horizontal="center" vertical="center" wrapText="1"/>
      <protection locked="0"/>
    </xf>
    <xf numFmtId="0" fontId="20" fillId="15" borderId="10" xfId="0" applyFont="1" applyFill="1" applyBorder="1" applyAlignment="1" applyProtection="1">
      <alignment horizontal="center" vertical="center" wrapText="1"/>
      <protection locked="0"/>
    </xf>
    <xf numFmtId="0" fontId="20" fillId="15" borderId="9" xfId="0" applyFont="1" applyFill="1" applyBorder="1" applyAlignment="1" applyProtection="1">
      <alignment horizontal="center" vertical="center" wrapText="1"/>
      <protection locked="0"/>
    </xf>
    <xf numFmtId="0" fontId="20" fillId="15" borderId="12" xfId="0" applyFont="1" applyFill="1" applyBorder="1" applyAlignment="1" applyProtection="1">
      <alignment horizontal="center" vertical="center" wrapText="1"/>
      <protection locked="0"/>
    </xf>
    <xf numFmtId="0" fontId="20" fillId="15" borderId="1" xfId="0" applyFont="1" applyFill="1" applyBorder="1" applyAlignment="1" applyProtection="1">
      <alignment horizontal="center" vertical="center" wrapText="1"/>
      <protection locked="0"/>
    </xf>
    <xf numFmtId="0" fontId="20" fillId="15" borderId="13"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xf>
    <xf numFmtId="0" fontId="8" fillId="5" borderId="0" xfId="3" applyFill="1" applyAlignment="1">
      <alignment horizontal="center" vertical="center"/>
    </xf>
    <xf numFmtId="0" fontId="5" fillId="5" borderId="0" xfId="3" applyFont="1" applyFill="1" applyAlignment="1">
      <alignment horizontal="center" vertical="center"/>
    </xf>
    <xf numFmtId="4" fontId="15" fillId="0" borderId="0" xfId="0" applyNumberFormat="1" applyFont="1" applyFill="1" applyBorder="1" applyAlignment="1">
      <alignment vertical="center"/>
    </xf>
    <xf numFmtId="4" fontId="15" fillId="13" borderId="0" xfId="0" applyNumberFormat="1" applyFont="1" applyFill="1" applyBorder="1" applyAlignment="1">
      <alignment vertical="center"/>
    </xf>
    <xf numFmtId="0" fontId="22" fillId="13" borderId="14" xfId="0" applyFont="1" applyFill="1" applyBorder="1" applyAlignment="1" applyProtection="1">
      <alignment horizontal="center" vertical="center"/>
      <protection locked="0"/>
    </xf>
    <xf numFmtId="0" fontId="22" fillId="13" borderId="0" xfId="0" applyFont="1" applyFill="1" applyBorder="1" applyAlignment="1" applyProtection="1">
      <alignment horizontal="center" vertical="top"/>
      <protection locked="0"/>
    </xf>
    <xf numFmtId="0" fontId="22" fillId="13" borderId="0" xfId="0" applyFont="1" applyFill="1" applyBorder="1" applyProtection="1">
      <protection locked="0"/>
    </xf>
    <xf numFmtId="0" fontId="21" fillId="13" borderId="0" xfId="0" applyFont="1" applyFill="1" applyBorder="1" applyProtection="1">
      <protection locked="0"/>
    </xf>
    <xf numFmtId="0" fontId="21" fillId="13" borderId="14" xfId="0" applyFont="1" applyFill="1" applyBorder="1" applyAlignment="1" applyProtection="1">
      <alignment horizontal="center"/>
      <protection locked="0"/>
    </xf>
    <xf numFmtId="4" fontId="21" fillId="13" borderId="0" xfId="0" applyNumberFormat="1" applyFont="1" applyFill="1" applyBorder="1" applyAlignment="1" applyProtection="1">
      <alignment horizontal="center" vertical="center" wrapText="1"/>
      <protection locked="0"/>
    </xf>
    <xf numFmtId="0" fontId="15" fillId="13" borderId="0" xfId="0" applyFont="1" applyFill="1" applyBorder="1" applyAlignment="1">
      <alignment vertical="center"/>
    </xf>
    <xf numFmtId="4" fontId="11" fillId="0" borderId="0" xfId="0" applyNumberFormat="1"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2" fillId="0" borderId="0" xfId="0" applyFont="1" applyFill="1" applyBorder="1" applyAlignment="1" applyProtection="1">
      <alignment vertical="center"/>
      <protection locked="0"/>
    </xf>
    <xf numFmtId="167" fontId="12" fillId="0" borderId="0" xfId="0" applyNumberFormat="1" applyFont="1" applyFill="1" applyBorder="1" applyProtection="1">
      <protection locked="0"/>
    </xf>
    <xf numFmtId="0" fontId="15" fillId="0" borderId="0" xfId="0" applyFont="1" applyFill="1" applyBorder="1" applyAlignment="1" applyProtection="1">
      <alignment horizontal="center" vertical="center"/>
      <protection locked="0"/>
    </xf>
    <xf numFmtId="0" fontId="15" fillId="13" borderId="0" xfId="0" applyFont="1" applyFill="1" applyBorder="1" applyAlignment="1">
      <alignment horizontal="right" vertical="center"/>
    </xf>
    <xf numFmtId="4" fontId="15"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167" fontId="12" fillId="14" borderId="0" xfId="0" applyNumberFormat="1" applyFont="1" applyFill="1" applyBorder="1" applyProtection="1">
      <protection locked="0"/>
    </xf>
    <xf numFmtId="4" fontId="10" fillId="0" borderId="0" xfId="0" applyNumberFormat="1" applyFont="1" applyFill="1" applyBorder="1" applyAlignment="1">
      <alignment vertical="center"/>
    </xf>
    <xf numFmtId="4" fontId="15" fillId="0" borderId="0" xfId="0" applyNumberFormat="1" applyFont="1" applyFill="1" applyBorder="1" applyAlignment="1" applyProtection="1">
      <alignment vertical="center"/>
      <protection locked="0"/>
    </xf>
    <xf numFmtId="2" fontId="24" fillId="0" borderId="0"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horizontal="center" vertical="center"/>
      <protection locked="0"/>
    </xf>
    <xf numFmtId="0" fontId="20" fillId="13"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14" borderId="0" xfId="0" applyFont="1" applyFill="1" applyBorder="1" applyAlignment="1" applyProtection="1">
      <alignment horizontal="center" vertical="center" wrapText="1"/>
      <protection locked="0"/>
    </xf>
    <xf numFmtId="0" fontId="20" fillId="13" borderId="1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wrapText="1"/>
      <protection locked="0"/>
    </xf>
    <xf numFmtId="0" fontId="11" fillId="3" borderId="0" xfId="0" applyFont="1" applyFill="1" applyBorder="1" applyProtection="1">
      <protection locked="0"/>
    </xf>
    <xf numFmtId="0" fontId="11" fillId="13" borderId="0" xfId="0" applyFont="1" applyFill="1" applyBorder="1" applyProtection="1">
      <protection locked="0"/>
    </xf>
    <xf numFmtId="4" fontId="22" fillId="13" borderId="14" xfId="0" applyNumberFormat="1" applyFont="1" applyFill="1" applyBorder="1" applyAlignment="1" applyProtection="1">
      <alignment horizontal="center" vertical="center" wrapText="1"/>
    </xf>
    <xf numFmtId="4" fontId="24" fillId="0" borderId="0" xfId="0" applyNumberFormat="1" applyFont="1" applyFill="1" applyBorder="1" applyAlignment="1" applyProtection="1">
      <alignment horizontal="center" vertical="center" wrapText="1"/>
    </xf>
    <xf numFmtId="4" fontId="24" fillId="13" borderId="0" xfId="0" applyNumberFormat="1" applyFont="1" applyFill="1" applyBorder="1" applyAlignment="1" applyProtection="1">
      <alignment horizontal="center" vertical="center" wrapText="1"/>
    </xf>
    <xf numFmtId="4" fontId="24" fillId="0" borderId="0" xfId="0" applyNumberFormat="1" applyFont="1" applyFill="1" applyBorder="1" applyAlignment="1" applyProtection="1">
      <alignment vertical="center"/>
      <protection locked="0"/>
    </xf>
    <xf numFmtId="165" fontId="24" fillId="0" borderId="0" xfId="0" applyNumberFormat="1"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2" fontId="24" fillId="0" borderId="0" xfId="0" applyNumberFormat="1" applyFont="1" applyFill="1" applyBorder="1" applyAlignment="1" applyProtection="1">
      <alignment vertical="center"/>
      <protection locked="0"/>
    </xf>
    <xf numFmtId="2" fontId="24" fillId="0" borderId="0" xfId="0" applyNumberFormat="1" applyFont="1" applyFill="1" applyBorder="1" applyAlignment="1" applyProtection="1">
      <alignment horizontal="center" vertical="center"/>
      <protection locked="0"/>
    </xf>
    <xf numFmtId="4" fontId="11" fillId="0" borderId="0" xfId="0" applyNumberFormat="1" applyFont="1" applyFill="1" applyBorder="1" applyAlignment="1" applyProtection="1">
      <alignment vertical="center"/>
      <protection locked="0"/>
    </xf>
    <xf numFmtId="4" fontId="10" fillId="13" borderId="0" xfId="0" applyNumberFormat="1" applyFont="1" applyFill="1" applyBorder="1" applyAlignment="1" applyProtection="1">
      <alignment horizontal="center" vertical="center" wrapText="1"/>
      <protection locked="0"/>
    </xf>
    <xf numFmtId="4" fontId="12" fillId="0" borderId="0" xfId="0" applyNumberFormat="1" applyFont="1" applyFill="1" applyBorder="1" applyAlignment="1" applyProtection="1">
      <alignment vertical="center" wrapText="1"/>
      <protection locked="0"/>
    </xf>
    <xf numFmtId="4" fontId="10" fillId="0" borderId="0" xfId="0" applyNumberFormat="1" applyFont="1" applyFill="1" applyBorder="1" applyAlignment="1" applyProtection="1">
      <alignment vertical="center" wrapText="1"/>
      <protection locked="0"/>
    </xf>
    <xf numFmtId="2" fontId="11" fillId="0" borderId="0" xfId="0" applyNumberFormat="1" applyFont="1" applyFill="1" applyBorder="1" applyAlignment="1" applyProtection="1">
      <alignment horizontal="center" vertical="center"/>
      <protection locked="0"/>
    </xf>
    <xf numFmtId="4" fontId="14" fillId="0" borderId="0" xfId="0" applyNumberFormat="1" applyFont="1" applyFill="1" applyBorder="1" applyAlignment="1" applyProtection="1">
      <alignment vertical="center" wrapText="1"/>
      <protection locked="0"/>
    </xf>
    <xf numFmtId="4" fontId="14" fillId="13" borderId="0" xfId="0" applyNumberFormat="1" applyFont="1" applyFill="1" applyBorder="1" applyAlignment="1" applyProtection="1">
      <alignment vertical="center" wrapText="1"/>
      <protection locked="0"/>
    </xf>
    <xf numFmtId="4" fontId="11" fillId="0" borderId="0" xfId="0" applyNumberFormat="1" applyFont="1" applyFill="1" applyBorder="1" applyProtection="1">
      <protection locked="0"/>
    </xf>
    <xf numFmtId="2" fontId="11" fillId="3" borderId="0" xfId="0" applyNumberFormat="1" applyFont="1" applyFill="1" applyBorder="1" applyAlignment="1" applyProtection="1">
      <alignment horizontal="center" vertical="center"/>
      <protection locked="0"/>
    </xf>
    <xf numFmtId="4" fontId="11" fillId="13" borderId="0" xfId="0" applyNumberFormat="1" applyFont="1" applyFill="1" applyBorder="1" applyAlignment="1" applyProtection="1">
      <alignment vertical="center"/>
      <protection locked="0"/>
    </xf>
    <xf numFmtId="2" fontId="24" fillId="13" borderId="0" xfId="0" applyNumberFormat="1" applyFont="1" applyFill="1" applyBorder="1" applyAlignment="1" applyProtection="1">
      <alignment vertical="center"/>
      <protection locked="0"/>
    </xf>
    <xf numFmtId="4" fontId="16" fillId="0" borderId="0" xfId="0" applyNumberFormat="1" applyFont="1" applyFill="1" applyBorder="1" applyAlignment="1" applyProtection="1">
      <alignment horizontal="center" vertical="center" wrapText="1"/>
    </xf>
    <xf numFmtId="2" fontId="11" fillId="0" borderId="0" xfId="0" applyNumberFormat="1" applyFont="1" applyFill="1" applyBorder="1" applyAlignment="1" applyProtection="1">
      <alignment vertical="center"/>
      <protection locked="0"/>
    </xf>
    <xf numFmtId="2" fontId="21" fillId="13" borderId="0" xfId="0" applyNumberFormat="1" applyFont="1" applyFill="1" applyBorder="1" applyAlignment="1" applyProtection="1">
      <alignment horizontal="center" vertical="center"/>
      <protection locked="0"/>
    </xf>
    <xf numFmtId="2" fontId="10" fillId="0" borderId="0" xfId="0" applyNumberFormat="1" applyFont="1" applyFill="1" applyBorder="1" applyAlignment="1" applyProtection="1">
      <alignment horizontal="center"/>
      <protection locked="0"/>
    </xf>
    <xf numFmtId="4" fontId="14" fillId="0" borderId="0" xfId="0" applyNumberFormat="1" applyFont="1" applyFill="1" applyBorder="1" applyAlignment="1" applyProtection="1">
      <alignment vertical="center"/>
      <protection locked="0"/>
    </xf>
    <xf numFmtId="4" fontId="12" fillId="0" borderId="0" xfId="0" applyNumberFormat="1" applyFont="1" applyFill="1" applyBorder="1" applyAlignment="1" applyProtection="1">
      <alignment vertical="center"/>
      <protection locked="0"/>
    </xf>
    <xf numFmtId="2" fontId="14" fillId="0" borderId="0" xfId="0" applyNumberFormat="1" applyFont="1" applyFill="1" applyBorder="1" applyAlignment="1" applyProtection="1">
      <alignment vertical="center"/>
      <protection locked="0"/>
    </xf>
    <xf numFmtId="2" fontId="12" fillId="0" borderId="0" xfId="0" applyNumberFormat="1" applyFont="1" applyFill="1" applyBorder="1" applyAlignment="1" applyProtection="1">
      <alignment vertical="center"/>
      <protection locked="0"/>
    </xf>
    <xf numFmtId="4" fontId="21" fillId="13" borderId="0" xfId="0" applyNumberFormat="1" applyFont="1" applyFill="1" applyBorder="1" applyAlignment="1" applyProtection="1">
      <alignment horizontal="center" vertical="center"/>
      <protection locked="0"/>
    </xf>
    <xf numFmtId="0" fontId="22" fillId="13" borderId="0"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0" fillId="2" borderId="0" xfId="0" applyFont="1" applyFill="1" applyBorder="1" applyAlignment="1" applyProtection="1">
      <alignment horizontal="center"/>
      <protection locked="0"/>
    </xf>
    <xf numFmtId="4" fontId="14" fillId="2" borderId="0" xfId="0" applyNumberFormat="1" applyFont="1" applyFill="1" applyBorder="1" applyAlignment="1" applyProtection="1">
      <alignment vertical="center"/>
      <protection locked="0"/>
    </xf>
    <xf numFmtId="4" fontId="12" fillId="2" borderId="0" xfId="0" applyNumberFormat="1" applyFont="1" applyFill="1" applyBorder="1" applyAlignment="1" applyProtection="1">
      <alignment vertical="center"/>
      <protection locked="0"/>
    </xf>
    <xf numFmtId="4" fontId="21" fillId="13" borderId="0" xfId="0" applyNumberFormat="1" applyFont="1" applyFill="1" applyBorder="1" applyAlignment="1" applyProtection="1">
      <alignment horizontal="center"/>
      <protection locked="0"/>
    </xf>
    <xf numFmtId="4" fontId="10" fillId="0" borderId="0" xfId="0" applyNumberFormat="1" applyFont="1" applyFill="1" applyBorder="1" applyAlignment="1" applyProtection="1">
      <alignment horizontal="center"/>
      <protection locked="0"/>
    </xf>
    <xf numFmtId="4" fontId="12"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4" fontId="14" fillId="11" borderId="0" xfId="0" applyNumberFormat="1" applyFont="1" applyFill="1" applyBorder="1" applyAlignment="1" applyProtection="1">
      <alignment horizontal="center" vertical="center"/>
      <protection locked="0"/>
    </xf>
    <xf numFmtId="4" fontId="14" fillId="12" borderId="0" xfId="0" applyNumberFormat="1"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protection locked="0"/>
    </xf>
  </cellXfs>
  <cellStyles count="7">
    <cellStyle name="Moneda" xfId="1" builtinId="4"/>
    <cellStyle name="Moneda 2" xfId="4"/>
    <cellStyle name="Moneda 3" xfId="5"/>
    <cellStyle name="Normal" xfId="0" builtinId="0"/>
    <cellStyle name="Normal 2" xfId="3"/>
    <cellStyle name="Normal 2 2" xfId="2"/>
    <cellStyle name="Normal 3" xfId="6"/>
  </cellStyles>
  <dxfs count="0"/>
  <tableStyles count="0" defaultTableStyle="TableStyleMedium2" defaultPivotStyle="PivotStyleLight16"/>
  <colors>
    <mruColors>
      <color rgb="FFD589C1"/>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Prspto%20Caraca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álculo de Materiales 2022 2023"/>
      <sheetName val="RESUMEN "/>
      <sheetName val="Cálculo de Materiales 2022  (2"/>
      <sheetName val="RESUMEN C"/>
      <sheetName val="PRESUPUESTO 2022"/>
    </sheetNames>
    <sheetDataSet>
      <sheetData sheetId="0"/>
      <sheetData sheetId="1">
        <row r="205">
          <cell r="C205" t="str">
            <v>Cable de Al desnudo Tipo ACAR, No. 300 MCM, 19 hilos</v>
          </cell>
        </row>
        <row r="307">
          <cell r="C307" t="str">
            <v xml:space="preserve">Protector de punta de cable, para red Preensamblada, forma cilindrica  </v>
          </cell>
        </row>
        <row r="345">
          <cell r="C345" t="str">
            <v>Perno máquina de acero galvanizado, tuerca,  arandela plana, arandelas de presión, 16x38mm (5/8"x 1 1/2")</v>
          </cell>
        </row>
      </sheetData>
      <sheetData sheetId="2"/>
      <sheetData sheetId="3"/>
      <sheetData sheetId="4">
        <row r="10">
          <cell r="D10" t="str">
            <v>Instalación sistema de medición (caja de policarbonato/módulo metálico con base socket + medidor + breaker de protección + acometida) - (zona rural)</v>
          </cell>
        </row>
        <row r="19">
          <cell r="D19" t="str">
            <v>Reubicación sistema de medición (caja de policarbonato + medidor + breaker de protección + acometida) - (zona rural)</v>
          </cell>
        </row>
        <row r="22">
          <cell r="D22" t="str">
            <v>Cambio de sistema de medición (caja de policarbonato o base socket + medidor + breaker de protección + acometida) - (zona rural)</v>
          </cell>
        </row>
        <row r="28">
          <cell r="D28" t="str">
            <v>Cambio o Instalación de acometida convencional o antifraude (zona rural)</v>
          </cell>
        </row>
        <row r="168">
          <cell r="D168" t="str">
            <v xml:space="preserve">Sustitución de sis. med. indirecta monofasica MT (caja de proteccion+ base 6 terminales + medidor + TC + TP + cable de control+ funda bx) - (zona rural) </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88"/>
  <sheetViews>
    <sheetView tabSelected="1" topLeftCell="B1" zoomScale="110" zoomScaleNormal="110" workbookViewId="0">
      <pane xSplit="12" ySplit="8" topLeftCell="N201" activePane="bottomRight" state="frozen"/>
      <selection activeCell="B1" sqref="B1"/>
      <selection pane="topRight" activeCell="N1" sqref="N1"/>
      <selection pane="bottomLeft" activeCell="B9" sqref="B9"/>
      <selection pane="bottomRight" activeCell="J298" sqref="J298"/>
    </sheetView>
  </sheetViews>
  <sheetFormatPr baseColWidth="10" defaultRowHeight="33" customHeight="1" x14ac:dyDescent="0.3"/>
  <cols>
    <col min="1" max="1" width="4.77734375" style="1" customWidth="1"/>
    <col min="2" max="2" width="5.77734375" style="1" customWidth="1"/>
    <col min="3" max="3" width="47" style="1" customWidth="1"/>
    <col min="4" max="4" width="10.109375" style="1" customWidth="1"/>
    <col min="5" max="5" width="11.109375" style="1" customWidth="1"/>
    <col min="6" max="6" width="15" style="1" customWidth="1"/>
    <col min="7" max="7" width="17.21875" style="1" customWidth="1"/>
    <col min="8" max="8" width="17.21875" style="190" customWidth="1"/>
    <col min="9" max="9" width="7.109375" style="52" customWidth="1"/>
    <col min="10" max="10" width="10" style="52" customWidth="1"/>
    <col min="11" max="11" width="10.5546875" style="52" customWidth="1"/>
    <col min="12" max="12" width="12.44140625" style="52" customWidth="1"/>
    <col min="13" max="13" width="11.44140625" style="52" customWidth="1"/>
    <col min="14" max="14" width="6.88671875" style="52" customWidth="1"/>
    <col min="15" max="15" width="10.88671875" style="52" customWidth="1"/>
    <col min="16" max="16" width="6.88671875" style="52" customWidth="1"/>
    <col min="17" max="17" width="10.88671875" style="52" customWidth="1"/>
    <col min="18" max="18" width="6.88671875" style="52" customWidth="1"/>
    <col min="19" max="19" width="10.88671875" style="52" customWidth="1"/>
    <col min="20" max="20" width="9.6640625" style="52" customWidth="1"/>
    <col min="21" max="21" width="14.33203125" style="52" customWidth="1"/>
    <col min="22" max="22" width="8.21875" style="52" customWidth="1"/>
    <col min="23" max="23" width="14.109375" style="52" customWidth="1"/>
    <col min="24" max="24" width="13.88671875" style="52" customWidth="1"/>
    <col min="25" max="25" width="14.6640625" style="52" customWidth="1"/>
    <col min="26" max="26" width="15.6640625" style="52" customWidth="1"/>
    <col min="27" max="27" width="11.5546875" style="52"/>
    <col min="28" max="28" width="15.21875" style="52" customWidth="1"/>
    <col min="29" max="29" width="12.44140625" style="52" bestFit="1" customWidth="1"/>
    <col min="30" max="46" width="11.5546875" style="52"/>
    <col min="47" max="220" width="11.5546875" style="1"/>
    <col min="221" max="221" width="5.6640625" style="1" customWidth="1"/>
    <col min="222" max="222" width="68.33203125" style="1" customWidth="1"/>
    <col min="223" max="223" width="10.5546875" style="1" customWidth="1"/>
    <col min="224" max="224" width="16.44140625" style="1" customWidth="1"/>
    <col min="225" max="226" width="19" style="1" customWidth="1"/>
    <col min="227" max="476" width="11.5546875" style="1"/>
    <col min="477" max="477" width="5.6640625" style="1" customWidth="1"/>
    <col min="478" max="478" width="68.33203125" style="1" customWidth="1"/>
    <col min="479" max="479" width="10.5546875" style="1" customWidth="1"/>
    <col min="480" max="480" width="16.44140625" style="1" customWidth="1"/>
    <col min="481" max="482" width="19" style="1" customWidth="1"/>
    <col min="483" max="732" width="11.5546875" style="1"/>
    <col min="733" max="733" width="5.6640625" style="1" customWidth="1"/>
    <col min="734" max="734" width="68.33203125" style="1" customWidth="1"/>
    <col min="735" max="735" width="10.5546875" style="1" customWidth="1"/>
    <col min="736" max="736" width="16.44140625" style="1" customWidth="1"/>
    <col min="737" max="738" width="19" style="1" customWidth="1"/>
    <col min="739" max="988" width="11.5546875" style="1"/>
    <col min="989" max="989" width="5.6640625" style="1" customWidth="1"/>
    <col min="990" max="990" width="68.33203125" style="1" customWidth="1"/>
    <col min="991" max="991" width="10.5546875" style="1" customWidth="1"/>
    <col min="992" max="992" width="16.44140625" style="1" customWidth="1"/>
    <col min="993" max="994" width="19" style="1" customWidth="1"/>
    <col min="995" max="1244" width="11.5546875" style="1"/>
    <col min="1245" max="1245" width="5.6640625" style="1" customWidth="1"/>
    <col min="1246" max="1246" width="68.33203125" style="1" customWidth="1"/>
    <col min="1247" max="1247" width="10.5546875" style="1" customWidth="1"/>
    <col min="1248" max="1248" width="16.44140625" style="1" customWidth="1"/>
    <col min="1249" max="1250" width="19" style="1" customWidth="1"/>
    <col min="1251" max="1500" width="11.5546875" style="1"/>
    <col min="1501" max="1501" width="5.6640625" style="1" customWidth="1"/>
    <col min="1502" max="1502" width="68.33203125" style="1" customWidth="1"/>
    <col min="1503" max="1503" width="10.5546875" style="1" customWidth="1"/>
    <col min="1504" max="1504" width="16.44140625" style="1" customWidth="1"/>
    <col min="1505" max="1506" width="19" style="1" customWidth="1"/>
    <col min="1507" max="1756" width="11.5546875" style="1"/>
    <col min="1757" max="1757" width="5.6640625" style="1" customWidth="1"/>
    <col min="1758" max="1758" width="68.33203125" style="1" customWidth="1"/>
    <col min="1759" max="1759" width="10.5546875" style="1" customWidth="1"/>
    <col min="1760" max="1760" width="16.44140625" style="1" customWidth="1"/>
    <col min="1761" max="1762" width="19" style="1" customWidth="1"/>
    <col min="1763" max="2012" width="11.5546875" style="1"/>
    <col min="2013" max="2013" width="5.6640625" style="1" customWidth="1"/>
    <col min="2014" max="2014" width="68.33203125" style="1" customWidth="1"/>
    <col min="2015" max="2015" width="10.5546875" style="1" customWidth="1"/>
    <col min="2016" max="2016" width="16.44140625" style="1" customWidth="1"/>
    <col min="2017" max="2018" width="19" style="1" customWidth="1"/>
    <col min="2019" max="2268" width="11.5546875" style="1"/>
    <col min="2269" max="2269" width="5.6640625" style="1" customWidth="1"/>
    <col min="2270" max="2270" width="68.33203125" style="1" customWidth="1"/>
    <col min="2271" max="2271" width="10.5546875" style="1" customWidth="1"/>
    <col min="2272" max="2272" width="16.44140625" style="1" customWidth="1"/>
    <col min="2273" max="2274" width="19" style="1" customWidth="1"/>
    <col min="2275" max="2524" width="11.5546875" style="1"/>
    <col min="2525" max="2525" width="5.6640625" style="1" customWidth="1"/>
    <col min="2526" max="2526" width="68.33203125" style="1" customWidth="1"/>
    <col min="2527" max="2527" width="10.5546875" style="1" customWidth="1"/>
    <col min="2528" max="2528" width="16.44140625" style="1" customWidth="1"/>
    <col min="2529" max="2530" width="19" style="1" customWidth="1"/>
    <col min="2531" max="2780" width="11.5546875" style="1"/>
    <col min="2781" max="2781" width="5.6640625" style="1" customWidth="1"/>
    <col min="2782" max="2782" width="68.33203125" style="1" customWidth="1"/>
    <col min="2783" max="2783" width="10.5546875" style="1" customWidth="1"/>
    <col min="2784" max="2784" width="16.44140625" style="1" customWidth="1"/>
    <col min="2785" max="2786" width="19" style="1" customWidth="1"/>
    <col min="2787" max="3036" width="11.5546875" style="1"/>
    <col min="3037" max="3037" width="5.6640625" style="1" customWidth="1"/>
    <col min="3038" max="3038" width="68.33203125" style="1" customWidth="1"/>
    <col min="3039" max="3039" width="10.5546875" style="1" customWidth="1"/>
    <col min="3040" max="3040" width="16.44140625" style="1" customWidth="1"/>
    <col min="3041" max="3042" width="19" style="1" customWidth="1"/>
    <col min="3043" max="3292" width="11.5546875" style="1"/>
    <col min="3293" max="3293" width="5.6640625" style="1" customWidth="1"/>
    <col min="3294" max="3294" width="68.33203125" style="1" customWidth="1"/>
    <col min="3295" max="3295" width="10.5546875" style="1" customWidth="1"/>
    <col min="3296" max="3296" width="16.44140625" style="1" customWidth="1"/>
    <col min="3297" max="3298" width="19" style="1" customWidth="1"/>
    <col min="3299" max="3548" width="11.5546875" style="1"/>
    <col min="3549" max="3549" width="5.6640625" style="1" customWidth="1"/>
    <col min="3550" max="3550" width="68.33203125" style="1" customWidth="1"/>
    <col min="3551" max="3551" width="10.5546875" style="1" customWidth="1"/>
    <col min="3552" max="3552" width="16.44140625" style="1" customWidth="1"/>
    <col min="3553" max="3554" width="19" style="1" customWidth="1"/>
    <col min="3555" max="3804" width="11.5546875" style="1"/>
    <col min="3805" max="3805" width="5.6640625" style="1" customWidth="1"/>
    <col min="3806" max="3806" width="68.33203125" style="1" customWidth="1"/>
    <col min="3807" max="3807" width="10.5546875" style="1" customWidth="1"/>
    <col min="3808" max="3808" width="16.44140625" style="1" customWidth="1"/>
    <col min="3809" max="3810" width="19" style="1" customWidth="1"/>
    <col min="3811" max="4060" width="11.5546875" style="1"/>
    <col min="4061" max="4061" width="5.6640625" style="1" customWidth="1"/>
    <col min="4062" max="4062" width="68.33203125" style="1" customWidth="1"/>
    <col min="4063" max="4063" width="10.5546875" style="1" customWidth="1"/>
    <col min="4064" max="4064" width="16.44140625" style="1" customWidth="1"/>
    <col min="4065" max="4066" width="19" style="1" customWidth="1"/>
    <col min="4067" max="4316" width="11.5546875" style="1"/>
    <col min="4317" max="4317" width="5.6640625" style="1" customWidth="1"/>
    <col min="4318" max="4318" width="68.33203125" style="1" customWidth="1"/>
    <col min="4319" max="4319" width="10.5546875" style="1" customWidth="1"/>
    <col min="4320" max="4320" width="16.44140625" style="1" customWidth="1"/>
    <col min="4321" max="4322" width="19" style="1" customWidth="1"/>
    <col min="4323" max="4572" width="11.5546875" style="1"/>
    <col min="4573" max="4573" width="5.6640625" style="1" customWidth="1"/>
    <col min="4574" max="4574" width="68.33203125" style="1" customWidth="1"/>
    <col min="4575" max="4575" width="10.5546875" style="1" customWidth="1"/>
    <col min="4576" max="4576" width="16.44140625" style="1" customWidth="1"/>
    <col min="4577" max="4578" width="19" style="1" customWidth="1"/>
    <col min="4579" max="4828" width="11.5546875" style="1"/>
    <col min="4829" max="4829" width="5.6640625" style="1" customWidth="1"/>
    <col min="4830" max="4830" width="68.33203125" style="1" customWidth="1"/>
    <col min="4831" max="4831" width="10.5546875" style="1" customWidth="1"/>
    <col min="4832" max="4832" width="16.44140625" style="1" customWidth="1"/>
    <col min="4833" max="4834" width="19" style="1" customWidth="1"/>
    <col min="4835" max="5084" width="11.5546875" style="1"/>
    <col min="5085" max="5085" width="5.6640625" style="1" customWidth="1"/>
    <col min="5086" max="5086" width="68.33203125" style="1" customWidth="1"/>
    <col min="5087" max="5087" width="10.5546875" style="1" customWidth="1"/>
    <col min="5088" max="5088" width="16.44140625" style="1" customWidth="1"/>
    <col min="5089" max="5090" width="19" style="1" customWidth="1"/>
    <col min="5091" max="5340" width="11.5546875" style="1"/>
    <col min="5341" max="5341" width="5.6640625" style="1" customWidth="1"/>
    <col min="5342" max="5342" width="68.33203125" style="1" customWidth="1"/>
    <col min="5343" max="5343" width="10.5546875" style="1" customWidth="1"/>
    <col min="5344" max="5344" width="16.44140625" style="1" customWidth="1"/>
    <col min="5345" max="5346" width="19" style="1" customWidth="1"/>
    <col min="5347" max="5596" width="11.5546875" style="1"/>
    <col min="5597" max="5597" width="5.6640625" style="1" customWidth="1"/>
    <col min="5598" max="5598" width="68.33203125" style="1" customWidth="1"/>
    <col min="5599" max="5599" width="10.5546875" style="1" customWidth="1"/>
    <col min="5600" max="5600" width="16.44140625" style="1" customWidth="1"/>
    <col min="5601" max="5602" width="19" style="1" customWidth="1"/>
    <col min="5603" max="5852" width="11.5546875" style="1"/>
    <col min="5853" max="5853" width="5.6640625" style="1" customWidth="1"/>
    <col min="5854" max="5854" width="68.33203125" style="1" customWidth="1"/>
    <col min="5855" max="5855" width="10.5546875" style="1" customWidth="1"/>
    <col min="5856" max="5856" width="16.44140625" style="1" customWidth="1"/>
    <col min="5857" max="5858" width="19" style="1" customWidth="1"/>
    <col min="5859" max="6108" width="11.5546875" style="1"/>
    <col min="6109" max="6109" width="5.6640625" style="1" customWidth="1"/>
    <col min="6110" max="6110" width="68.33203125" style="1" customWidth="1"/>
    <col min="6111" max="6111" width="10.5546875" style="1" customWidth="1"/>
    <col min="6112" max="6112" width="16.44140625" style="1" customWidth="1"/>
    <col min="6113" max="6114" width="19" style="1" customWidth="1"/>
    <col min="6115" max="6364" width="11.5546875" style="1"/>
    <col min="6365" max="6365" width="5.6640625" style="1" customWidth="1"/>
    <col min="6366" max="6366" width="68.33203125" style="1" customWidth="1"/>
    <col min="6367" max="6367" width="10.5546875" style="1" customWidth="1"/>
    <col min="6368" max="6368" width="16.44140625" style="1" customWidth="1"/>
    <col min="6369" max="6370" width="19" style="1" customWidth="1"/>
    <col min="6371" max="6620" width="11.5546875" style="1"/>
    <col min="6621" max="6621" width="5.6640625" style="1" customWidth="1"/>
    <col min="6622" max="6622" width="68.33203125" style="1" customWidth="1"/>
    <col min="6623" max="6623" width="10.5546875" style="1" customWidth="1"/>
    <col min="6624" max="6624" width="16.44140625" style="1" customWidth="1"/>
    <col min="6625" max="6626" width="19" style="1" customWidth="1"/>
    <col min="6627" max="6876" width="11.5546875" style="1"/>
    <col min="6877" max="6877" width="5.6640625" style="1" customWidth="1"/>
    <col min="6878" max="6878" width="68.33203125" style="1" customWidth="1"/>
    <col min="6879" max="6879" width="10.5546875" style="1" customWidth="1"/>
    <col min="6880" max="6880" width="16.44140625" style="1" customWidth="1"/>
    <col min="6881" max="6882" width="19" style="1" customWidth="1"/>
    <col min="6883" max="7132" width="11.5546875" style="1"/>
    <col min="7133" max="7133" width="5.6640625" style="1" customWidth="1"/>
    <col min="7134" max="7134" width="68.33203125" style="1" customWidth="1"/>
    <col min="7135" max="7135" width="10.5546875" style="1" customWidth="1"/>
    <col min="7136" max="7136" width="16.44140625" style="1" customWidth="1"/>
    <col min="7137" max="7138" width="19" style="1" customWidth="1"/>
    <col min="7139" max="7388" width="11.5546875" style="1"/>
    <col min="7389" max="7389" width="5.6640625" style="1" customWidth="1"/>
    <col min="7390" max="7390" width="68.33203125" style="1" customWidth="1"/>
    <col min="7391" max="7391" width="10.5546875" style="1" customWidth="1"/>
    <col min="7392" max="7392" width="16.44140625" style="1" customWidth="1"/>
    <col min="7393" max="7394" width="19" style="1" customWidth="1"/>
    <col min="7395" max="7644" width="11.5546875" style="1"/>
    <col min="7645" max="7645" width="5.6640625" style="1" customWidth="1"/>
    <col min="7646" max="7646" width="68.33203125" style="1" customWidth="1"/>
    <col min="7647" max="7647" width="10.5546875" style="1" customWidth="1"/>
    <col min="7648" max="7648" width="16.44140625" style="1" customWidth="1"/>
    <col min="7649" max="7650" width="19" style="1" customWidth="1"/>
    <col min="7651" max="7900" width="11.5546875" style="1"/>
    <col min="7901" max="7901" width="5.6640625" style="1" customWidth="1"/>
    <col min="7902" max="7902" width="68.33203125" style="1" customWidth="1"/>
    <col min="7903" max="7903" width="10.5546875" style="1" customWidth="1"/>
    <col min="7904" max="7904" width="16.44140625" style="1" customWidth="1"/>
    <col min="7905" max="7906" width="19" style="1" customWidth="1"/>
    <col min="7907" max="8156" width="11.5546875" style="1"/>
    <col min="8157" max="8157" width="5.6640625" style="1" customWidth="1"/>
    <col min="8158" max="8158" width="68.33203125" style="1" customWidth="1"/>
    <col min="8159" max="8159" width="10.5546875" style="1" customWidth="1"/>
    <col min="8160" max="8160" width="16.44140625" style="1" customWidth="1"/>
    <col min="8161" max="8162" width="19" style="1" customWidth="1"/>
    <col min="8163" max="8412" width="11.5546875" style="1"/>
    <col min="8413" max="8413" width="5.6640625" style="1" customWidth="1"/>
    <col min="8414" max="8414" width="68.33203125" style="1" customWidth="1"/>
    <col min="8415" max="8415" width="10.5546875" style="1" customWidth="1"/>
    <col min="8416" max="8416" width="16.44140625" style="1" customWidth="1"/>
    <col min="8417" max="8418" width="19" style="1" customWidth="1"/>
    <col min="8419" max="8668" width="11.5546875" style="1"/>
    <col min="8669" max="8669" width="5.6640625" style="1" customWidth="1"/>
    <col min="8670" max="8670" width="68.33203125" style="1" customWidth="1"/>
    <col min="8671" max="8671" width="10.5546875" style="1" customWidth="1"/>
    <col min="8672" max="8672" width="16.44140625" style="1" customWidth="1"/>
    <col min="8673" max="8674" width="19" style="1" customWidth="1"/>
    <col min="8675" max="8924" width="11.5546875" style="1"/>
    <col min="8925" max="8925" width="5.6640625" style="1" customWidth="1"/>
    <col min="8926" max="8926" width="68.33203125" style="1" customWidth="1"/>
    <col min="8927" max="8927" width="10.5546875" style="1" customWidth="1"/>
    <col min="8928" max="8928" width="16.44140625" style="1" customWidth="1"/>
    <col min="8929" max="8930" width="19" style="1" customWidth="1"/>
    <col min="8931" max="9180" width="11.5546875" style="1"/>
    <col min="9181" max="9181" width="5.6640625" style="1" customWidth="1"/>
    <col min="9182" max="9182" width="68.33203125" style="1" customWidth="1"/>
    <col min="9183" max="9183" width="10.5546875" style="1" customWidth="1"/>
    <col min="9184" max="9184" width="16.44140625" style="1" customWidth="1"/>
    <col min="9185" max="9186" width="19" style="1" customWidth="1"/>
    <col min="9187" max="9436" width="11.5546875" style="1"/>
    <col min="9437" max="9437" width="5.6640625" style="1" customWidth="1"/>
    <col min="9438" max="9438" width="68.33203125" style="1" customWidth="1"/>
    <col min="9439" max="9439" width="10.5546875" style="1" customWidth="1"/>
    <col min="9440" max="9440" width="16.44140625" style="1" customWidth="1"/>
    <col min="9441" max="9442" width="19" style="1" customWidth="1"/>
    <col min="9443" max="9692" width="11.5546875" style="1"/>
    <col min="9693" max="9693" width="5.6640625" style="1" customWidth="1"/>
    <col min="9694" max="9694" width="68.33203125" style="1" customWidth="1"/>
    <col min="9695" max="9695" width="10.5546875" style="1" customWidth="1"/>
    <col min="9696" max="9696" width="16.44140625" style="1" customWidth="1"/>
    <col min="9697" max="9698" width="19" style="1" customWidth="1"/>
    <col min="9699" max="9948" width="11.5546875" style="1"/>
    <col min="9949" max="9949" width="5.6640625" style="1" customWidth="1"/>
    <col min="9950" max="9950" width="68.33203125" style="1" customWidth="1"/>
    <col min="9951" max="9951" width="10.5546875" style="1" customWidth="1"/>
    <col min="9952" max="9952" width="16.44140625" style="1" customWidth="1"/>
    <col min="9953" max="9954" width="19" style="1" customWidth="1"/>
    <col min="9955" max="10204" width="11.5546875" style="1"/>
    <col min="10205" max="10205" width="5.6640625" style="1" customWidth="1"/>
    <col min="10206" max="10206" width="68.33203125" style="1" customWidth="1"/>
    <col min="10207" max="10207" width="10.5546875" style="1" customWidth="1"/>
    <col min="10208" max="10208" width="16.44140625" style="1" customWidth="1"/>
    <col min="10209" max="10210" width="19" style="1" customWidth="1"/>
    <col min="10211" max="10460" width="11.5546875" style="1"/>
    <col min="10461" max="10461" width="5.6640625" style="1" customWidth="1"/>
    <col min="10462" max="10462" width="68.33203125" style="1" customWidth="1"/>
    <col min="10463" max="10463" width="10.5546875" style="1" customWidth="1"/>
    <col min="10464" max="10464" width="16.44140625" style="1" customWidth="1"/>
    <col min="10465" max="10466" width="19" style="1" customWidth="1"/>
    <col min="10467" max="10716" width="11.5546875" style="1"/>
    <col min="10717" max="10717" width="5.6640625" style="1" customWidth="1"/>
    <col min="10718" max="10718" width="68.33203125" style="1" customWidth="1"/>
    <col min="10719" max="10719" width="10.5546875" style="1" customWidth="1"/>
    <col min="10720" max="10720" width="16.44140625" style="1" customWidth="1"/>
    <col min="10721" max="10722" width="19" style="1" customWidth="1"/>
    <col min="10723" max="10972" width="11.5546875" style="1"/>
    <col min="10973" max="10973" width="5.6640625" style="1" customWidth="1"/>
    <col min="10974" max="10974" width="68.33203125" style="1" customWidth="1"/>
    <col min="10975" max="10975" width="10.5546875" style="1" customWidth="1"/>
    <col min="10976" max="10976" width="16.44140625" style="1" customWidth="1"/>
    <col min="10977" max="10978" width="19" style="1" customWidth="1"/>
    <col min="10979" max="11228" width="11.5546875" style="1"/>
    <col min="11229" max="11229" width="5.6640625" style="1" customWidth="1"/>
    <col min="11230" max="11230" width="68.33203125" style="1" customWidth="1"/>
    <col min="11231" max="11231" width="10.5546875" style="1" customWidth="1"/>
    <col min="11232" max="11232" width="16.44140625" style="1" customWidth="1"/>
    <col min="11233" max="11234" width="19" style="1" customWidth="1"/>
    <col min="11235" max="11484" width="11.5546875" style="1"/>
    <col min="11485" max="11485" width="5.6640625" style="1" customWidth="1"/>
    <col min="11486" max="11486" width="68.33203125" style="1" customWidth="1"/>
    <col min="11487" max="11487" width="10.5546875" style="1" customWidth="1"/>
    <col min="11488" max="11488" width="16.44140625" style="1" customWidth="1"/>
    <col min="11489" max="11490" width="19" style="1" customWidth="1"/>
    <col min="11491" max="11740" width="11.5546875" style="1"/>
    <col min="11741" max="11741" width="5.6640625" style="1" customWidth="1"/>
    <col min="11742" max="11742" width="68.33203125" style="1" customWidth="1"/>
    <col min="11743" max="11743" width="10.5546875" style="1" customWidth="1"/>
    <col min="11744" max="11744" width="16.44140625" style="1" customWidth="1"/>
    <col min="11745" max="11746" width="19" style="1" customWidth="1"/>
    <col min="11747" max="11996" width="11.5546875" style="1"/>
    <col min="11997" max="11997" width="5.6640625" style="1" customWidth="1"/>
    <col min="11998" max="11998" width="68.33203125" style="1" customWidth="1"/>
    <col min="11999" max="11999" width="10.5546875" style="1" customWidth="1"/>
    <col min="12000" max="12000" width="16.44140625" style="1" customWidth="1"/>
    <col min="12001" max="12002" width="19" style="1" customWidth="1"/>
    <col min="12003" max="12252" width="11.5546875" style="1"/>
    <col min="12253" max="12253" width="5.6640625" style="1" customWidth="1"/>
    <col min="12254" max="12254" width="68.33203125" style="1" customWidth="1"/>
    <col min="12255" max="12255" width="10.5546875" style="1" customWidth="1"/>
    <col min="12256" max="12256" width="16.44140625" style="1" customWidth="1"/>
    <col min="12257" max="12258" width="19" style="1" customWidth="1"/>
    <col min="12259" max="12508" width="11.5546875" style="1"/>
    <col min="12509" max="12509" width="5.6640625" style="1" customWidth="1"/>
    <col min="12510" max="12510" width="68.33203125" style="1" customWidth="1"/>
    <col min="12511" max="12511" width="10.5546875" style="1" customWidth="1"/>
    <col min="12512" max="12512" width="16.44140625" style="1" customWidth="1"/>
    <col min="12513" max="12514" width="19" style="1" customWidth="1"/>
    <col min="12515" max="12764" width="11.5546875" style="1"/>
    <col min="12765" max="12765" width="5.6640625" style="1" customWidth="1"/>
    <col min="12766" max="12766" width="68.33203125" style="1" customWidth="1"/>
    <col min="12767" max="12767" width="10.5546875" style="1" customWidth="1"/>
    <col min="12768" max="12768" width="16.44140625" style="1" customWidth="1"/>
    <col min="12769" max="12770" width="19" style="1" customWidth="1"/>
    <col min="12771" max="13020" width="11.5546875" style="1"/>
    <col min="13021" max="13021" width="5.6640625" style="1" customWidth="1"/>
    <col min="13022" max="13022" width="68.33203125" style="1" customWidth="1"/>
    <col min="13023" max="13023" width="10.5546875" style="1" customWidth="1"/>
    <col min="13024" max="13024" width="16.44140625" style="1" customWidth="1"/>
    <col min="13025" max="13026" width="19" style="1" customWidth="1"/>
    <col min="13027" max="13276" width="11.5546875" style="1"/>
    <col min="13277" max="13277" width="5.6640625" style="1" customWidth="1"/>
    <col min="13278" max="13278" width="68.33203125" style="1" customWidth="1"/>
    <col min="13279" max="13279" width="10.5546875" style="1" customWidth="1"/>
    <col min="13280" max="13280" width="16.44140625" style="1" customWidth="1"/>
    <col min="13281" max="13282" width="19" style="1" customWidth="1"/>
    <col min="13283" max="13532" width="11.5546875" style="1"/>
    <col min="13533" max="13533" width="5.6640625" style="1" customWidth="1"/>
    <col min="13534" max="13534" width="68.33203125" style="1" customWidth="1"/>
    <col min="13535" max="13535" width="10.5546875" style="1" customWidth="1"/>
    <col min="13536" max="13536" width="16.44140625" style="1" customWidth="1"/>
    <col min="13537" max="13538" width="19" style="1" customWidth="1"/>
    <col min="13539" max="13788" width="11.5546875" style="1"/>
    <col min="13789" max="13789" width="5.6640625" style="1" customWidth="1"/>
    <col min="13790" max="13790" width="68.33203125" style="1" customWidth="1"/>
    <col min="13791" max="13791" width="10.5546875" style="1" customWidth="1"/>
    <col min="13792" max="13792" width="16.44140625" style="1" customWidth="1"/>
    <col min="13793" max="13794" width="19" style="1" customWidth="1"/>
    <col min="13795" max="14044" width="11.5546875" style="1"/>
    <col min="14045" max="14045" width="5.6640625" style="1" customWidth="1"/>
    <col min="14046" max="14046" width="68.33203125" style="1" customWidth="1"/>
    <col min="14047" max="14047" width="10.5546875" style="1" customWidth="1"/>
    <col min="14048" max="14048" width="16.44140625" style="1" customWidth="1"/>
    <col min="14049" max="14050" width="19" style="1" customWidth="1"/>
    <col min="14051" max="14300" width="11.5546875" style="1"/>
    <col min="14301" max="14301" width="5.6640625" style="1" customWidth="1"/>
    <col min="14302" max="14302" width="68.33203125" style="1" customWidth="1"/>
    <col min="14303" max="14303" width="10.5546875" style="1" customWidth="1"/>
    <col min="14304" max="14304" width="16.44140625" style="1" customWidth="1"/>
    <col min="14305" max="14306" width="19" style="1" customWidth="1"/>
    <col min="14307" max="14556" width="11.5546875" style="1"/>
    <col min="14557" max="14557" width="5.6640625" style="1" customWidth="1"/>
    <col min="14558" max="14558" width="68.33203125" style="1" customWidth="1"/>
    <col min="14559" max="14559" width="10.5546875" style="1" customWidth="1"/>
    <col min="14560" max="14560" width="16.44140625" style="1" customWidth="1"/>
    <col min="14561" max="14562" width="19" style="1" customWidth="1"/>
    <col min="14563" max="14812" width="11.5546875" style="1"/>
    <col min="14813" max="14813" width="5.6640625" style="1" customWidth="1"/>
    <col min="14814" max="14814" width="68.33203125" style="1" customWidth="1"/>
    <col min="14815" max="14815" width="10.5546875" style="1" customWidth="1"/>
    <col min="14816" max="14816" width="16.44140625" style="1" customWidth="1"/>
    <col min="14817" max="14818" width="19" style="1" customWidth="1"/>
    <col min="14819" max="15068" width="11.5546875" style="1"/>
    <col min="15069" max="15069" width="5.6640625" style="1" customWidth="1"/>
    <col min="15070" max="15070" width="68.33203125" style="1" customWidth="1"/>
    <col min="15071" max="15071" width="10.5546875" style="1" customWidth="1"/>
    <col min="15072" max="15072" width="16.44140625" style="1" customWidth="1"/>
    <col min="15073" max="15074" width="19" style="1" customWidth="1"/>
    <col min="15075" max="15324" width="11.5546875" style="1"/>
    <col min="15325" max="15325" width="5.6640625" style="1" customWidth="1"/>
    <col min="15326" max="15326" width="68.33203125" style="1" customWidth="1"/>
    <col min="15327" max="15327" width="10.5546875" style="1" customWidth="1"/>
    <col min="15328" max="15328" width="16.44140625" style="1" customWidth="1"/>
    <col min="15329" max="15330" width="19" style="1" customWidth="1"/>
    <col min="15331" max="15580" width="11.5546875" style="1"/>
    <col min="15581" max="15581" width="5.6640625" style="1" customWidth="1"/>
    <col min="15582" max="15582" width="68.33203125" style="1" customWidth="1"/>
    <col min="15583" max="15583" width="10.5546875" style="1" customWidth="1"/>
    <col min="15584" max="15584" width="16.44140625" style="1" customWidth="1"/>
    <col min="15585" max="15586" width="19" style="1" customWidth="1"/>
    <col min="15587" max="15836" width="11.5546875" style="1"/>
    <col min="15837" max="15837" width="5.6640625" style="1" customWidth="1"/>
    <col min="15838" max="15838" width="68.33203125" style="1" customWidth="1"/>
    <col min="15839" max="15839" width="10.5546875" style="1" customWidth="1"/>
    <col min="15840" max="15840" width="16.44140625" style="1" customWidth="1"/>
    <col min="15841" max="15842" width="19" style="1" customWidth="1"/>
    <col min="15843" max="16092" width="11.5546875" style="1"/>
    <col min="16093" max="16093" width="5.6640625" style="1" customWidth="1"/>
    <col min="16094" max="16094" width="68.33203125" style="1" customWidth="1"/>
    <col min="16095" max="16095" width="10.5546875" style="1" customWidth="1"/>
    <col min="16096" max="16096" width="16.44140625" style="1" customWidth="1"/>
    <col min="16097" max="16098" width="19" style="1" customWidth="1"/>
    <col min="16099" max="16384" width="11.5546875" style="1"/>
  </cols>
  <sheetData>
    <row r="1" spans="1:73" ht="21.6" customHeight="1" x14ac:dyDescent="0.3">
      <c r="B1" s="116" t="s">
        <v>0</v>
      </c>
      <c r="C1" s="116"/>
      <c r="D1" s="116"/>
      <c r="E1" s="116"/>
      <c r="F1" s="116"/>
      <c r="G1" s="116"/>
      <c r="H1" s="169"/>
      <c r="I1" s="55"/>
      <c r="J1" s="158"/>
      <c r="K1" s="158"/>
      <c r="L1" s="158"/>
      <c r="M1" s="158"/>
      <c r="N1" s="158"/>
      <c r="O1" s="158"/>
      <c r="P1" s="158"/>
      <c r="Q1" s="158"/>
      <c r="R1" s="158"/>
      <c r="S1" s="158"/>
      <c r="T1" s="158"/>
      <c r="V1" s="170"/>
      <c r="W1" s="171"/>
      <c r="AB1" s="172"/>
      <c r="AC1" s="173"/>
      <c r="AD1" s="173"/>
    </row>
    <row r="2" spans="1:73" ht="16.2" customHeight="1" x14ac:dyDescent="0.3">
      <c r="B2" s="121" t="s">
        <v>1</v>
      </c>
      <c r="C2" s="116"/>
      <c r="D2" s="116"/>
      <c r="E2" s="116"/>
      <c r="F2" s="116"/>
      <c r="G2" s="116"/>
      <c r="H2" s="169"/>
      <c r="I2" s="55"/>
      <c r="J2" s="55"/>
      <c r="K2" s="55"/>
      <c r="L2" s="55"/>
      <c r="M2" s="55"/>
      <c r="V2" s="174"/>
      <c r="W2" s="174"/>
      <c r="AB2" s="172"/>
      <c r="AC2" s="173"/>
      <c r="AD2" s="173"/>
    </row>
    <row r="3" spans="1:73" ht="16.2" customHeight="1" x14ac:dyDescent="0.3">
      <c r="B3" s="121" t="s">
        <v>647</v>
      </c>
      <c r="C3" s="116"/>
      <c r="D3" s="116"/>
      <c r="E3" s="151" t="s">
        <v>640</v>
      </c>
      <c r="F3" s="151"/>
      <c r="G3" s="151"/>
      <c r="H3" s="175"/>
      <c r="I3" s="123"/>
      <c r="J3" s="123"/>
      <c r="K3" s="123"/>
      <c r="L3" s="123"/>
      <c r="M3" s="123"/>
      <c r="V3" s="176"/>
      <c r="W3" s="174"/>
      <c r="X3" s="177"/>
      <c r="Y3" s="177"/>
      <c r="Z3" s="177"/>
      <c r="AB3" s="172"/>
      <c r="AC3" s="178"/>
      <c r="AD3" s="178"/>
    </row>
    <row r="4" spans="1:73" ht="21" customHeight="1" x14ac:dyDescent="0.3">
      <c r="B4" s="150" t="s">
        <v>643</v>
      </c>
      <c r="C4" s="150"/>
      <c r="D4" s="117"/>
      <c r="E4" s="117"/>
      <c r="F4" s="117"/>
      <c r="G4" s="118">
        <f>+E479</f>
        <v>227394.14</v>
      </c>
      <c r="H4" s="162"/>
      <c r="I4" s="179"/>
      <c r="J4" s="179"/>
      <c r="K4" s="179"/>
      <c r="L4" s="179"/>
      <c r="M4" s="179"/>
      <c r="O4" s="161"/>
      <c r="Q4" s="180"/>
      <c r="S4" s="180"/>
      <c r="T4" s="181"/>
      <c r="V4" s="177"/>
      <c r="W4" s="177"/>
      <c r="X4" s="180"/>
      <c r="Y4" s="180"/>
      <c r="Z4" s="180"/>
      <c r="AB4" s="182"/>
      <c r="AC4" s="53"/>
      <c r="AD4" s="53"/>
    </row>
    <row r="5" spans="1:73" ht="14.4" customHeight="1" x14ac:dyDescent="0.3">
      <c r="A5" s="56"/>
      <c r="B5" s="152" t="s">
        <v>509</v>
      </c>
      <c r="C5" s="153"/>
      <c r="D5" s="153"/>
      <c r="E5" s="153"/>
      <c r="F5" s="153"/>
      <c r="G5" s="154"/>
      <c r="H5" s="183"/>
      <c r="I5" s="184"/>
      <c r="J5" s="184"/>
      <c r="K5" s="184"/>
      <c r="L5" s="184"/>
      <c r="M5" s="184"/>
      <c r="N5" s="184"/>
      <c r="O5" s="184"/>
      <c r="P5" s="184"/>
      <c r="Q5" s="184"/>
      <c r="R5" s="184"/>
      <c r="S5" s="184"/>
      <c r="T5" s="184"/>
      <c r="U5" s="184"/>
      <c r="V5" s="184"/>
      <c r="W5" s="184"/>
      <c r="X5" s="185"/>
      <c r="Y5" s="185"/>
      <c r="Z5" s="185"/>
    </row>
    <row r="6" spans="1:73" ht="28.8" customHeight="1" x14ac:dyDescent="0.3">
      <c r="A6" s="56"/>
      <c r="B6" s="155"/>
      <c r="C6" s="156"/>
      <c r="D6" s="156"/>
      <c r="E6" s="156"/>
      <c r="F6" s="156"/>
      <c r="G6" s="157"/>
      <c r="H6" s="183"/>
      <c r="I6" s="184"/>
      <c r="J6" s="184"/>
      <c r="K6" s="184"/>
      <c r="L6" s="184"/>
      <c r="M6" s="184"/>
      <c r="N6" s="184"/>
      <c r="O6" s="184"/>
      <c r="P6" s="184"/>
      <c r="Q6" s="184"/>
      <c r="R6" s="184"/>
      <c r="S6" s="184"/>
      <c r="T6" s="184"/>
      <c r="U6" s="184"/>
      <c r="V6" s="184"/>
      <c r="W6" s="184"/>
      <c r="X6" s="185"/>
      <c r="Y6" s="185"/>
      <c r="Z6" s="185"/>
    </row>
    <row r="7" spans="1:73" ht="40.200000000000003" customHeight="1" x14ac:dyDescent="0.3">
      <c r="A7" s="56"/>
      <c r="B7" s="112" t="s">
        <v>2</v>
      </c>
      <c r="C7" s="113" t="s">
        <v>3</v>
      </c>
      <c r="D7" s="122" t="s">
        <v>644</v>
      </c>
      <c r="E7" s="114" t="s">
        <v>4</v>
      </c>
      <c r="F7" s="115" t="s">
        <v>645</v>
      </c>
      <c r="G7" s="114" t="s">
        <v>646</v>
      </c>
      <c r="H7" s="186"/>
      <c r="I7" s="184"/>
      <c r="J7" s="184"/>
      <c r="K7" s="184"/>
      <c r="L7" s="184"/>
      <c r="M7" s="184"/>
      <c r="N7" s="187"/>
      <c r="O7" s="187"/>
      <c r="P7" s="187"/>
      <c r="Q7" s="187"/>
      <c r="R7" s="187"/>
      <c r="S7" s="187"/>
      <c r="T7" s="184"/>
      <c r="U7" s="184"/>
      <c r="V7" s="188"/>
      <c r="W7" s="188"/>
      <c r="X7" s="187"/>
      <c r="Y7" s="187"/>
      <c r="Z7" s="187"/>
    </row>
    <row r="8" spans="1:73" s="2" customFormat="1" ht="33" customHeight="1" x14ac:dyDescent="0.3">
      <c r="A8" s="58"/>
      <c r="B8" s="60" t="s">
        <v>5</v>
      </c>
      <c r="C8" s="61" t="s">
        <v>6</v>
      </c>
      <c r="D8" s="62"/>
      <c r="E8" s="63"/>
      <c r="F8" s="63"/>
      <c r="G8" s="64"/>
      <c r="H8" s="163"/>
      <c r="I8" s="47"/>
      <c r="J8" s="47"/>
      <c r="K8" s="47"/>
      <c r="L8" s="47"/>
      <c r="M8" s="47"/>
      <c r="N8" s="189"/>
      <c r="O8" s="189"/>
      <c r="P8" s="189"/>
      <c r="Q8" s="189"/>
      <c r="R8" s="189"/>
      <c r="S8" s="189"/>
      <c r="T8" s="189"/>
      <c r="U8" s="189"/>
      <c r="V8" s="189"/>
      <c r="W8" s="189"/>
      <c r="X8" s="189"/>
      <c r="Y8" s="189"/>
      <c r="Z8" s="189"/>
      <c r="AA8" s="190"/>
      <c r="AB8" s="190"/>
      <c r="AC8" s="190"/>
      <c r="AD8" s="190"/>
      <c r="AE8" s="190"/>
      <c r="AF8" s="190"/>
      <c r="AG8" s="190"/>
      <c r="AH8" s="190"/>
      <c r="AI8" s="190"/>
      <c r="AJ8" s="190"/>
      <c r="AK8" s="190"/>
      <c r="AL8" s="190"/>
      <c r="AM8" s="190"/>
      <c r="AN8" s="190"/>
      <c r="AO8" s="190"/>
      <c r="AP8" s="190"/>
      <c r="AQ8" s="190"/>
      <c r="AR8" s="190"/>
      <c r="AS8" s="190"/>
      <c r="AT8" s="190"/>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row>
    <row r="9" spans="1:73" ht="34.200000000000003" customHeight="1" x14ac:dyDescent="0.3">
      <c r="A9" s="56"/>
      <c r="B9" s="65">
        <v>1</v>
      </c>
      <c r="C9" s="66" t="s">
        <v>7</v>
      </c>
      <c r="D9" s="67" t="s">
        <v>8</v>
      </c>
      <c r="E9" s="68">
        <v>82</v>
      </c>
      <c r="F9" s="69">
        <v>7.96</v>
      </c>
      <c r="G9" s="68">
        <f>+ROUND(E9*$F9,2)</f>
        <v>652.72</v>
      </c>
      <c r="H9" s="191"/>
      <c r="I9" s="192"/>
      <c r="J9" s="192"/>
      <c r="K9" s="193"/>
      <c r="L9" s="193"/>
      <c r="M9" s="193"/>
      <c r="N9" s="194"/>
      <c r="O9" s="195"/>
      <c r="P9" s="196"/>
      <c r="Q9" s="195"/>
      <c r="R9" s="196"/>
      <c r="S9" s="195"/>
      <c r="T9" s="181"/>
      <c r="U9" s="197"/>
      <c r="V9" s="198"/>
      <c r="W9" s="197"/>
      <c r="X9" s="195"/>
      <c r="Y9" s="195"/>
      <c r="Z9" s="195"/>
      <c r="AA9" s="199"/>
    </row>
    <row r="10" spans="1:73" ht="20.399999999999999" x14ac:dyDescent="0.3">
      <c r="A10" s="56"/>
      <c r="B10" s="65">
        <f>+B9+1</f>
        <v>2</v>
      </c>
      <c r="C10" s="70" t="s">
        <v>642</v>
      </c>
      <c r="D10" s="67" t="s">
        <v>8</v>
      </c>
      <c r="E10" s="68"/>
      <c r="F10" s="69">
        <v>0</v>
      </c>
      <c r="G10" s="68">
        <f t="shared" ref="G10:G73" si="0">+ROUND(E10*$F10,2)</f>
        <v>0</v>
      </c>
      <c r="H10" s="191"/>
      <c r="I10" s="192"/>
      <c r="J10" s="192"/>
      <c r="K10" s="193"/>
      <c r="L10" s="193"/>
      <c r="M10" s="193"/>
      <c r="N10" s="194"/>
      <c r="O10" s="195"/>
      <c r="P10" s="196"/>
      <c r="Q10" s="195"/>
      <c r="R10" s="196"/>
      <c r="S10" s="195"/>
      <c r="T10" s="181"/>
      <c r="U10" s="197"/>
      <c r="V10" s="198"/>
      <c r="W10" s="197"/>
      <c r="X10" s="195"/>
      <c r="Y10" s="195"/>
      <c r="Z10" s="195"/>
      <c r="AA10" s="199"/>
    </row>
    <row r="11" spans="1:73" ht="15.6" x14ac:dyDescent="0.3">
      <c r="A11" s="56"/>
      <c r="B11" s="65">
        <f t="shared" ref="B11:B74" si="1">+B10+1</f>
        <v>3</v>
      </c>
      <c r="C11" s="70" t="s">
        <v>9</v>
      </c>
      <c r="D11" s="67" t="s">
        <v>8</v>
      </c>
      <c r="E11" s="68">
        <v>260</v>
      </c>
      <c r="F11" s="69">
        <v>4.82</v>
      </c>
      <c r="G11" s="68">
        <f t="shared" si="0"/>
        <v>1253.2</v>
      </c>
      <c r="H11" s="191"/>
      <c r="I11" s="192"/>
      <c r="J11" s="192"/>
      <c r="K11" s="193"/>
      <c r="L11" s="193"/>
      <c r="M11" s="193"/>
      <c r="N11" s="194"/>
      <c r="O11" s="195"/>
      <c r="P11" s="196"/>
      <c r="Q11" s="195"/>
      <c r="R11" s="196"/>
      <c r="S11" s="195"/>
      <c r="T11" s="181"/>
      <c r="U11" s="197"/>
      <c r="V11" s="198"/>
      <c r="W11" s="197"/>
      <c r="X11" s="195"/>
      <c r="Y11" s="195"/>
      <c r="Z11" s="195"/>
      <c r="AA11" s="199"/>
    </row>
    <row r="12" spans="1:73" ht="15.6" x14ac:dyDescent="0.3">
      <c r="A12" s="56"/>
      <c r="B12" s="65">
        <f t="shared" si="1"/>
        <v>4</v>
      </c>
      <c r="C12" s="70" t="s">
        <v>10</v>
      </c>
      <c r="D12" s="67" t="s">
        <v>8</v>
      </c>
      <c r="E12" s="68">
        <v>82</v>
      </c>
      <c r="F12" s="69">
        <v>8.5</v>
      </c>
      <c r="G12" s="68">
        <f t="shared" si="0"/>
        <v>697</v>
      </c>
      <c r="H12" s="191"/>
      <c r="I12" s="192"/>
      <c r="J12" s="192"/>
      <c r="K12" s="193"/>
      <c r="L12" s="193"/>
      <c r="M12" s="193"/>
      <c r="N12" s="194"/>
      <c r="O12" s="195"/>
      <c r="P12" s="196"/>
      <c r="Q12" s="195"/>
      <c r="R12" s="196"/>
      <c r="S12" s="195"/>
      <c r="T12" s="181"/>
      <c r="U12" s="197"/>
      <c r="V12" s="198"/>
      <c r="W12" s="197"/>
      <c r="X12" s="195"/>
      <c r="Y12" s="195"/>
      <c r="Z12" s="195"/>
      <c r="AA12" s="199"/>
    </row>
    <row r="13" spans="1:73" ht="15.6" x14ac:dyDescent="0.3">
      <c r="A13" s="56"/>
      <c r="B13" s="65">
        <f t="shared" si="1"/>
        <v>5</v>
      </c>
      <c r="C13" s="70" t="s">
        <v>11</v>
      </c>
      <c r="D13" s="67" t="s">
        <v>8</v>
      </c>
      <c r="E13" s="68">
        <v>82</v>
      </c>
      <c r="F13" s="69">
        <v>0.87</v>
      </c>
      <c r="G13" s="68">
        <f t="shared" si="0"/>
        <v>71.34</v>
      </c>
      <c r="H13" s="191"/>
      <c r="I13" s="192"/>
      <c r="J13" s="192"/>
      <c r="K13" s="193"/>
      <c r="L13" s="193"/>
      <c r="M13" s="193"/>
      <c r="N13" s="194"/>
      <c r="O13" s="195"/>
      <c r="P13" s="196"/>
      <c r="Q13" s="195"/>
      <c r="R13" s="196"/>
      <c r="S13" s="195"/>
      <c r="T13" s="181"/>
      <c r="U13" s="197"/>
      <c r="V13" s="198"/>
      <c r="W13" s="197"/>
      <c r="X13" s="195"/>
      <c r="Y13" s="195"/>
      <c r="Z13" s="195"/>
      <c r="AA13" s="199"/>
    </row>
    <row r="14" spans="1:73" ht="26.4" customHeight="1" x14ac:dyDescent="0.3">
      <c r="A14" s="56"/>
      <c r="B14" s="65">
        <f t="shared" si="1"/>
        <v>6</v>
      </c>
      <c r="C14" s="70" t="s">
        <v>12</v>
      </c>
      <c r="D14" s="67" t="s">
        <v>8</v>
      </c>
      <c r="E14" s="68"/>
      <c r="F14" s="69">
        <v>0</v>
      </c>
      <c r="G14" s="68">
        <f t="shared" si="0"/>
        <v>0</v>
      </c>
      <c r="H14" s="191"/>
      <c r="I14" s="192"/>
      <c r="J14" s="192"/>
      <c r="K14" s="193"/>
      <c r="L14" s="193"/>
      <c r="M14" s="193"/>
      <c r="N14" s="194"/>
      <c r="O14" s="195"/>
      <c r="P14" s="196"/>
      <c r="Q14" s="195"/>
      <c r="R14" s="196"/>
      <c r="S14" s="195"/>
      <c r="T14" s="181"/>
      <c r="U14" s="197"/>
      <c r="V14" s="198"/>
      <c r="W14" s="197"/>
      <c r="X14" s="195"/>
      <c r="Y14" s="195"/>
      <c r="Z14" s="195"/>
      <c r="AA14" s="199"/>
    </row>
    <row r="15" spans="1:73" ht="20.399999999999999" x14ac:dyDescent="0.3">
      <c r="A15" s="56"/>
      <c r="B15" s="65">
        <f t="shared" si="1"/>
        <v>7</v>
      </c>
      <c r="C15" s="70" t="s">
        <v>13</v>
      </c>
      <c r="D15" s="67" t="s">
        <v>8</v>
      </c>
      <c r="E15" s="68">
        <v>121</v>
      </c>
      <c r="F15" s="69">
        <v>5.6</v>
      </c>
      <c r="G15" s="68">
        <f t="shared" si="0"/>
        <v>677.6</v>
      </c>
      <c r="H15" s="191"/>
      <c r="I15" s="192"/>
      <c r="J15" s="192"/>
      <c r="K15" s="193"/>
      <c r="L15" s="193"/>
      <c r="M15" s="193"/>
      <c r="N15" s="194"/>
      <c r="O15" s="195"/>
      <c r="P15" s="196"/>
      <c r="Q15" s="195"/>
      <c r="R15" s="196"/>
      <c r="S15" s="195"/>
      <c r="T15" s="181"/>
      <c r="U15" s="197"/>
      <c r="V15" s="198"/>
      <c r="W15" s="197"/>
      <c r="X15" s="195"/>
      <c r="Y15" s="195"/>
      <c r="Z15" s="195"/>
      <c r="AA15" s="199"/>
    </row>
    <row r="16" spans="1:73" ht="23.4" customHeight="1" x14ac:dyDescent="0.3">
      <c r="A16" s="56"/>
      <c r="B16" s="65">
        <f t="shared" si="1"/>
        <v>8</v>
      </c>
      <c r="C16" s="70" t="s">
        <v>14</v>
      </c>
      <c r="D16" s="67" t="s">
        <v>8</v>
      </c>
      <c r="E16" s="68">
        <v>92</v>
      </c>
      <c r="F16" s="69">
        <v>6.47</v>
      </c>
      <c r="G16" s="68">
        <f t="shared" si="0"/>
        <v>595.24</v>
      </c>
      <c r="H16" s="191"/>
      <c r="I16" s="192"/>
      <c r="J16" s="192"/>
      <c r="K16" s="193"/>
      <c r="L16" s="193"/>
      <c r="M16" s="193"/>
      <c r="N16" s="194"/>
      <c r="O16" s="195"/>
      <c r="P16" s="196"/>
      <c r="Q16" s="195"/>
      <c r="R16" s="196"/>
      <c r="S16" s="195"/>
      <c r="T16" s="181"/>
      <c r="U16" s="197"/>
      <c r="V16" s="198"/>
      <c r="W16" s="197"/>
      <c r="X16" s="195"/>
      <c r="Y16" s="195"/>
      <c r="Z16" s="195"/>
      <c r="AA16" s="199"/>
    </row>
    <row r="17" spans="1:27" ht="23.4" customHeight="1" x14ac:dyDescent="0.3">
      <c r="A17" s="56"/>
      <c r="B17" s="65">
        <f t="shared" si="1"/>
        <v>9</v>
      </c>
      <c r="C17" s="70" t="s">
        <v>15</v>
      </c>
      <c r="D17" s="67" t="s">
        <v>8</v>
      </c>
      <c r="E17" s="68">
        <v>59</v>
      </c>
      <c r="F17" s="69">
        <v>6.39</v>
      </c>
      <c r="G17" s="68">
        <f t="shared" si="0"/>
        <v>377.01</v>
      </c>
      <c r="H17" s="191"/>
      <c r="I17" s="192"/>
      <c r="J17" s="192"/>
      <c r="K17" s="193"/>
      <c r="L17" s="193"/>
      <c r="M17" s="193"/>
      <c r="N17" s="194"/>
      <c r="O17" s="195"/>
      <c r="P17" s="196"/>
      <c r="Q17" s="195"/>
      <c r="R17" s="196"/>
      <c r="S17" s="195"/>
      <c r="T17" s="181"/>
      <c r="U17" s="197"/>
      <c r="V17" s="198"/>
      <c r="W17" s="197"/>
      <c r="X17" s="195"/>
      <c r="Y17" s="195"/>
      <c r="Z17" s="195"/>
      <c r="AA17" s="199"/>
    </row>
    <row r="18" spans="1:27" ht="22.8" customHeight="1" x14ac:dyDescent="0.3">
      <c r="A18" s="56"/>
      <c r="B18" s="65">
        <f t="shared" si="1"/>
        <v>10</v>
      </c>
      <c r="C18" s="70" t="s">
        <v>16</v>
      </c>
      <c r="D18" s="67" t="s">
        <v>8</v>
      </c>
      <c r="E18" s="68">
        <v>17</v>
      </c>
      <c r="F18" s="69">
        <v>7.71</v>
      </c>
      <c r="G18" s="68">
        <f t="shared" si="0"/>
        <v>131.07</v>
      </c>
      <c r="H18" s="191"/>
      <c r="I18" s="192"/>
      <c r="J18" s="192"/>
      <c r="K18" s="193"/>
      <c r="L18" s="193"/>
      <c r="M18" s="193"/>
      <c r="N18" s="194"/>
      <c r="O18" s="195"/>
      <c r="P18" s="196"/>
      <c r="Q18" s="195"/>
      <c r="R18" s="196"/>
      <c r="S18" s="195"/>
      <c r="T18" s="181"/>
      <c r="U18" s="197"/>
      <c r="V18" s="198"/>
      <c r="W18" s="197"/>
      <c r="X18" s="195"/>
      <c r="Y18" s="195"/>
      <c r="Z18" s="195"/>
      <c r="AA18" s="199"/>
    </row>
    <row r="19" spans="1:27" ht="15.6" x14ac:dyDescent="0.3">
      <c r="A19" s="56"/>
      <c r="B19" s="65">
        <f t="shared" si="1"/>
        <v>11</v>
      </c>
      <c r="C19" s="71" t="s">
        <v>17</v>
      </c>
      <c r="D19" s="67" t="s">
        <v>8</v>
      </c>
      <c r="E19" s="68">
        <v>123</v>
      </c>
      <c r="F19" s="69">
        <v>2.42</v>
      </c>
      <c r="G19" s="68">
        <f t="shared" si="0"/>
        <v>297.66000000000003</v>
      </c>
      <c r="H19" s="191"/>
      <c r="I19" s="192"/>
      <c r="J19" s="192"/>
      <c r="K19" s="193"/>
      <c r="L19" s="193"/>
      <c r="M19" s="193"/>
      <c r="N19" s="194"/>
      <c r="O19" s="195"/>
      <c r="P19" s="196"/>
      <c r="Q19" s="195"/>
      <c r="R19" s="196"/>
      <c r="S19" s="195"/>
      <c r="T19" s="181"/>
      <c r="U19" s="197"/>
      <c r="V19" s="198"/>
      <c r="W19" s="197"/>
      <c r="X19" s="195"/>
      <c r="Y19" s="195"/>
      <c r="Z19" s="195"/>
      <c r="AA19" s="199"/>
    </row>
    <row r="20" spans="1:27" ht="15.6" x14ac:dyDescent="0.3">
      <c r="A20" s="56"/>
      <c r="B20" s="65">
        <f t="shared" si="1"/>
        <v>12</v>
      </c>
      <c r="C20" s="71" t="s">
        <v>412</v>
      </c>
      <c r="D20" s="67" t="s">
        <v>8</v>
      </c>
      <c r="E20" s="68"/>
      <c r="F20" s="69">
        <v>0</v>
      </c>
      <c r="G20" s="68">
        <f t="shared" si="0"/>
        <v>0</v>
      </c>
      <c r="H20" s="191"/>
      <c r="I20" s="192"/>
      <c r="J20" s="192"/>
      <c r="K20" s="193"/>
      <c r="L20" s="193"/>
      <c r="M20" s="193"/>
      <c r="N20" s="194"/>
      <c r="O20" s="195"/>
      <c r="P20" s="196"/>
      <c r="Q20" s="195"/>
      <c r="R20" s="196"/>
      <c r="S20" s="195"/>
      <c r="T20" s="181"/>
      <c r="U20" s="197"/>
      <c r="V20" s="198"/>
      <c r="W20" s="197"/>
      <c r="X20" s="195"/>
      <c r="Y20" s="195"/>
      <c r="Z20" s="195"/>
      <c r="AA20" s="199"/>
    </row>
    <row r="21" spans="1:27" ht="15.6" x14ac:dyDescent="0.3">
      <c r="A21" s="56"/>
      <c r="B21" s="65">
        <f t="shared" si="1"/>
        <v>13</v>
      </c>
      <c r="C21" s="70" t="s">
        <v>413</v>
      </c>
      <c r="D21" s="67" t="s">
        <v>8</v>
      </c>
      <c r="E21" s="68"/>
      <c r="F21" s="69">
        <v>0</v>
      </c>
      <c r="G21" s="68">
        <f t="shared" si="0"/>
        <v>0</v>
      </c>
      <c r="H21" s="191"/>
      <c r="I21" s="192"/>
      <c r="J21" s="192"/>
      <c r="K21" s="193"/>
      <c r="L21" s="193"/>
      <c r="M21" s="193"/>
      <c r="N21" s="194"/>
      <c r="O21" s="195"/>
      <c r="P21" s="196"/>
      <c r="Q21" s="195"/>
      <c r="R21" s="196"/>
      <c r="S21" s="195"/>
      <c r="T21" s="181"/>
      <c r="U21" s="197"/>
      <c r="V21" s="198"/>
      <c r="W21" s="197"/>
      <c r="X21" s="195"/>
      <c r="Y21" s="195"/>
      <c r="Z21" s="195"/>
      <c r="AA21" s="199"/>
    </row>
    <row r="22" spans="1:27" ht="24" customHeight="1" x14ac:dyDescent="0.3">
      <c r="A22" s="56"/>
      <c r="B22" s="65">
        <f t="shared" si="1"/>
        <v>14</v>
      </c>
      <c r="C22" s="70" t="s">
        <v>18</v>
      </c>
      <c r="D22" s="67" t="s">
        <v>8</v>
      </c>
      <c r="E22" s="68"/>
      <c r="F22" s="69">
        <v>0</v>
      </c>
      <c r="G22" s="68">
        <f t="shared" si="0"/>
        <v>0</v>
      </c>
      <c r="H22" s="191"/>
      <c r="I22" s="192"/>
      <c r="J22" s="192"/>
      <c r="K22" s="193"/>
      <c r="L22" s="193"/>
      <c r="M22" s="193"/>
      <c r="N22" s="194"/>
      <c r="O22" s="195"/>
      <c r="P22" s="196"/>
      <c r="Q22" s="195"/>
      <c r="R22" s="196"/>
      <c r="S22" s="195"/>
      <c r="T22" s="181"/>
      <c r="U22" s="197"/>
      <c r="V22" s="198"/>
      <c r="W22" s="197"/>
      <c r="X22" s="195"/>
      <c r="Y22" s="195"/>
      <c r="Z22" s="195"/>
      <c r="AA22" s="199"/>
    </row>
    <row r="23" spans="1:27" ht="24" customHeight="1" x14ac:dyDescent="0.3">
      <c r="A23" s="56"/>
      <c r="B23" s="65">
        <f t="shared" si="1"/>
        <v>15</v>
      </c>
      <c r="C23" s="70" t="s">
        <v>19</v>
      </c>
      <c r="D23" s="67" t="s">
        <v>8</v>
      </c>
      <c r="E23" s="68"/>
      <c r="F23" s="69">
        <v>0</v>
      </c>
      <c r="G23" s="68">
        <f t="shared" si="0"/>
        <v>0</v>
      </c>
      <c r="H23" s="191"/>
      <c r="I23" s="192"/>
      <c r="J23" s="192"/>
      <c r="K23" s="193"/>
      <c r="L23" s="193"/>
      <c r="M23" s="193"/>
      <c r="N23" s="194"/>
      <c r="O23" s="195"/>
      <c r="P23" s="196"/>
      <c r="Q23" s="195"/>
      <c r="R23" s="196"/>
      <c r="S23" s="195"/>
      <c r="T23" s="181"/>
      <c r="U23" s="197"/>
      <c r="V23" s="198"/>
      <c r="W23" s="197"/>
      <c r="X23" s="195"/>
      <c r="Y23" s="195"/>
      <c r="Z23" s="195"/>
      <c r="AA23" s="199"/>
    </row>
    <row r="24" spans="1:27" ht="24" customHeight="1" x14ac:dyDescent="0.3">
      <c r="A24" s="56"/>
      <c r="B24" s="65">
        <f t="shared" si="1"/>
        <v>16</v>
      </c>
      <c r="C24" s="70" t="s">
        <v>20</v>
      </c>
      <c r="D24" s="67" t="s">
        <v>8</v>
      </c>
      <c r="E24" s="68"/>
      <c r="F24" s="69">
        <v>0</v>
      </c>
      <c r="G24" s="68">
        <f t="shared" si="0"/>
        <v>0</v>
      </c>
      <c r="H24" s="191"/>
      <c r="I24" s="192"/>
      <c r="J24" s="192"/>
      <c r="K24" s="193"/>
      <c r="L24" s="193"/>
      <c r="M24" s="193"/>
      <c r="N24" s="194"/>
      <c r="O24" s="195"/>
      <c r="P24" s="196"/>
      <c r="Q24" s="195"/>
      <c r="R24" s="196"/>
      <c r="S24" s="195"/>
      <c r="T24" s="181"/>
      <c r="U24" s="197"/>
      <c r="V24" s="198"/>
      <c r="W24" s="197"/>
      <c r="X24" s="195"/>
      <c r="Y24" s="195"/>
      <c r="Z24" s="195"/>
      <c r="AA24" s="199"/>
    </row>
    <row r="25" spans="1:27" ht="24" customHeight="1" x14ac:dyDescent="0.3">
      <c r="A25" s="56"/>
      <c r="B25" s="65">
        <f t="shared" si="1"/>
        <v>17</v>
      </c>
      <c r="C25" s="70" t="s">
        <v>21</v>
      </c>
      <c r="D25" s="67" t="s">
        <v>8</v>
      </c>
      <c r="E25" s="68">
        <v>203</v>
      </c>
      <c r="F25" s="69">
        <v>49.96</v>
      </c>
      <c r="G25" s="68">
        <f t="shared" si="0"/>
        <v>10141.879999999999</v>
      </c>
      <c r="H25" s="191"/>
      <c r="I25" s="192"/>
      <c r="J25" s="192"/>
      <c r="K25" s="193"/>
      <c r="L25" s="193"/>
      <c r="M25" s="193"/>
      <c r="N25" s="194"/>
      <c r="O25" s="195"/>
      <c r="P25" s="196"/>
      <c r="Q25" s="195"/>
      <c r="R25" s="196"/>
      <c r="S25" s="195"/>
      <c r="T25" s="181"/>
      <c r="U25" s="197"/>
      <c r="V25" s="198"/>
      <c r="W25" s="197"/>
      <c r="X25" s="195"/>
      <c r="Y25" s="195"/>
      <c r="Z25" s="195"/>
      <c r="AA25" s="199"/>
    </row>
    <row r="26" spans="1:27" ht="24" customHeight="1" x14ac:dyDescent="0.3">
      <c r="A26" s="56"/>
      <c r="B26" s="65">
        <f t="shared" si="1"/>
        <v>18</v>
      </c>
      <c r="C26" s="70" t="s">
        <v>22</v>
      </c>
      <c r="D26" s="67" t="s">
        <v>8</v>
      </c>
      <c r="E26" s="68">
        <v>4</v>
      </c>
      <c r="F26" s="69">
        <v>90.56</v>
      </c>
      <c r="G26" s="68">
        <f t="shared" si="0"/>
        <v>362.24</v>
      </c>
      <c r="H26" s="191"/>
      <c r="I26" s="192"/>
      <c r="J26" s="192"/>
      <c r="K26" s="193"/>
      <c r="L26" s="193"/>
      <c r="M26" s="193"/>
      <c r="N26" s="194"/>
      <c r="O26" s="195"/>
      <c r="P26" s="196"/>
      <c r="Q26" s="195"/>
      <c r="R26" s="196"/>
      <c r="S26" s="195"/>
      <c r="T26" s="181"/>
      <c r="U26" s="197"/>
      <c r="V26" s="198"/>
      <c r="W26" s="197"/>
      <c r="X26" s="195"/>
      <c r="Y26" s="195"/>
      <c r="Z26" s="195"/>
      <c r="AA26" s="199"/>
    </row>
    <row r="27" spans="1:27" ht="24" customHeight="1" x14ac:dyDescent="0.3">
      <c r="A27" s="56"/>
      <c r="B27" s="65">
        <f t="shared" si="1"/>
        <v>19</v>
      </c>
      <c r="C27" s="72" t="s">
        <v>23</v>
      </c>
      <c r="D27" s="67" t="s">
        <v>8</v>
      </c>
      <c r="E27" s="68">
        <v>153</v>
      </c>
      <c r="F27" s="69">
        <v>5.19</v>
      </c>
      <c r="G27" s="68">
        <f t="shared" si="0"/>
        <v>794.07</v>
      </c>
      <c r="H27" s="191"/>
      <c r="I27" s="192"/>
      <c r="J27" s="192"/>
      <c r="K27" s="193"/>
      <c r="L27" s="193"/>
      <c r="M27" s="193"/>
      <c r="N27" s="194"/>
      <c r="O27" s="195"/>
      <c r="P27" s="196"/>
      <c r="Q27" s="195"/>
      <c r="R27" s="196"/>
      <c r="S27" s="195"/>
      <c r="T27" s="181"/>
      <c r="U27" s="197"/>
      <c r="V27" s="198"/>
      <c r="W27" s="197"/>
      <c r="X27" s="195"/>
      <c r="Y27" s="195"/>
      <c r="Z27" s="195"/>
      <c r="AA27" s="199"/>
    </row>
    <row r="28" spans="1:27" ht="24" customHeight="1" x14ac:dyDescent="0.3">
      <c r="A28" s="56"/>
      <c r="B28" s="65">
        <f t="shared" si="1"/>
        <v>20</v>
      </c>
      <c r="C28" s="70" t="s">
        <v>24</v>
      </c>
      <c r="D28" s="67" t="s">
        <v>8</v>
      </c>
      <c r="E28" s="68"/>
      <c r="F28" s="69">
        <v>0</v>
      </c>
      <c r="G28" s="68">
        <f t="shared" si="0"/>
        <v>0</v>
      </c>
      <c r="H28" s="191"/>
      <c r="I28" s="192"/>
      <c r="J28" s="192"/>
      <c r="K28" s="193"/>
      <c r="L28" s="193"/>
      <c r="M28" s="193"/>
      <c r="N28" s="194"/>
      <c r="O28" s="195"/>
      <c r="P28" s="196"/>
      <c r="Q28" s="195"/>
      <c r="R28" s="196"/>
      <c r="S28" s="195"/>
      <c r="T28" s="181"/>
      <c r="U28" s="197"/>
      <c r="V28" s="198"/>
      <c r="W28" s="197"/>
      <c r="X28" s="195"/>
      <c r="Y28" s="195"/>
      <c r="Z28" s="195"/>
      <c r="AA28" s="199"/>
    </row>
    <row r="29" spans="1:27" ht="24" customHeight="1" x14ac:dyDescent="0.3">
      <c r="A29" s="56"/>
      <c r="B29" s="65">
        <f t="shared" si="1"/>
        <v>21</v>
      </c>
      <c r="C29" s="70" t="s">
        <v>25</v>
      </c>
      <c r="D29" s="67" t="s">
        <v>8</v>
      </c>
      <c r="E29" s="68">
        <v>459</v>
      </c>
      <c r="F29" s="69">
        <v>4.24</v>
      </c>
      <c r="G29" s="68">
        <f t="shared" si="0"/>
        <v>1946.16</v>
      </c>
      <c r="H29" s="191"/>
      <c r="I29" s="192"/>
      <c r="J29" s="192"/>
      <c r="K29" s="193"/>
      <c r="L29" s="193"/>
      <c r="M29" s="193"/>
      <c r="N29" s="194"/>
      <c r="O29" s="195"/>
      <c r="P29" s="196"/>
      <c r="Q29" s="195"/>
      <c r="R29" s="196"/>
      <c r="S29" s="195"/>
      <c r="T29" s="181"/>
      <c r="U29" s="197"/>
      <c r="V29" s="198"/>
      <c r="W29" s="197"/>
      <c r="X29" s="195"/>
      <c r="Y29" s="195"/>
      <c r="Z29" s="195"/>
      <c r="AA29" s="199"/>
    </row>
    <row r="30" spans="1:27" ht="24" customHeight="1" x14ac:dyDescent="0.3">
      <c r="A30" s="56"/>
      <c r="B30" s="65">
        <f t="shared" si="1"/>
        <v>22</v>
      </c>
      <c r="C30" s="72" t="s">
        <v>26</v>
      </c>
      <c r="D30" s="67" t="s">
        <v>8</v>
      </c>
      <c r="E30" s="68">
        <v>5</v>
      </c>
      <c r="F30" s="69">
        <v>13.83</v>
      </c>
      <c r="G30" s="68">
        <f t="shared" si="0"/>
        <v>69.150000000000006</v>
      </c>
      <c r="H30" s="191"/>
      <c r="I30" s="192"/>
      <c r="J30" s="192"/>
      <c r="K30" s="193"/>
      <c r="L30" s="193"/>
      <c r="M30" s="193"/>
      <c r="N30" s="194"/>
      <c r="O30" s="195"/>
      <c r="P30" s="196"/>
      <c r="Q30" s="195"/>
      <c r="R30" s="196"/>
      <c r="S30" s="195"/>
      <c r="T30" s="181"/>
      <c r="U30" s="197"/>
      <c r="V30" s="198"/>
      <c r="W30" s="197"/>
      <c r="X30" s="195"/>
      <c r="Y30" s="195"/>
      <c r="Z30" s="195"/>
      <c r="AA30" s="199"/>
    </row>
    <row r="31" spans="1:27" ht="24" customHeight="1" x14ac:dyDescent="0.3">
      <c r="A31" s="56"/>
      <c r="B31" s="65">
        <f t="shared" si="1"/>
        <v>23</v>
      </c>
      <c r="C31" s="72" t="s">
        <v>27</v>
      </c>
      <c r="D31" s="67" t="s">
        <v>8</v>
      </c>
      <c r="E31" s="68">
        <v>2</v>
      </c>
      <c r="F31" s="69">
        <v>14.72</v>
      </c>
      <c r="G31" s="68">
        <f t="shared" si="0"/>
        <v>29.44</v>
      </c>
      <c r="H31" s="191"/>
      <c r="I31" s="192"/>
      <c r="J31" s="192"/>
      <c r="K31" s="193"/>
      <c r="L31" s="193"/>
      <c r="M31" s="193"/>
      <c r="N31" s="194"/>
      <c r="O31" s="195"/>
      <c r="P31" s="196"/>
      <c r="Q31" s="195"/>
      <c r="R31" s="196"/>
      <c r="S31" s="195"/>
      <c r="T31" s="181"/>
      <c r="U31" s="197"/>
      <c r="V31" s="198"/>
      <c r="W31" s="197"/>
      <c r="X31" s="195"/>
      <c r="Y31" s="195"/>
      <c r="Z31" s="195"/>
      <c r="AA31" s="199"/>
    </row>
    <row r="32" spans="1:27" ht="24" customHeight="1" x14ac:dyDescent="0.3">
      <c r="A32" s="56"/>
      <c r="B32" s="65">
        <f t="shared" si="1"/>
        <v>24</v>
      </c>
      <c r="C32" s="72" t="s">
        <v>28</v>
      </c>
      <c r="D32" s="67" t="s">
        <v>8</v>
      </c>
      <c r="E32" s="68">
        <v>399</v>
      </c>
      <c r="F32" s="69">
        <v>1.41</v>
      </c>
      <c r="G32" s="68">
        <f t="shared" si="0"/>
        <v>562.59</v>
      </c>
      <c r="H32" s="191"/>
      <c r="I32" s="192"/>
      <c r="J32" s="192"/>
      <c r="K32" s="193"/>
      <c r="L32" s="193"/>
      <c r="M32" s="193"/>
      <c r="N32" s="194"/>
      <c r="O32" s="195"/>
      <c r="P32" s="196"/>
      <c r="Q32" s="195"/>
      <c r="R32" s="196"/>
      <c r="S32" s="195"/>
      <c r="T32" s="181"/>
      <c r="U32" s="197"/>
      <c r="V32" s="198"/>
      <c r="W32" s="197"/>
      <c r="X32" s="195"/>
      <c r="Y32" s="195"/>
      <c r="Z32" s="195"/>
      <c r="AA32" s="199"/>
    </row>
    <row r="33" spans="1:27" ht="24" customHeight="1" x14ac:dyDescent="0.3">
      <c r="A33" s="56"/>
      <c r="B33" s="65">
        <f t="shared" si="1"/>
        <v>25</v>
      </c>
      <c r="C33" s="72" t="s">
        <v>29</v>
      </c>
      <c r="D33" s="67" t="s">
        <v>8</v>
      </c>
      <c r="E33" s="68">
        <v>85</v>
      </c>
      <c r="F33" s="69">
        <v>4.28</v>
      </c>
      <c r="G33" s="68">
        <f t="shared" si="0"/>
        <v>363.8</v>
      </c>
      <c r="H33" s="191"/>
      <c r="I33" s="192"/>
      <c r="J33" s="192"/>
      <c r="K33" s="193"/>
      <c r="L33" s="193"/>
      <c r="M33" s="193"/>
      <c r="N33" s="194"/>
      <c r="O33" s="195"/>
      <c r="P33" s="196"/>
      <c r="Q33" s="195"/>
      <c r="R33" s="196"/>
      <c r="S33" s="195"/>
      <c r="T33" s="181"/>
      <c r="U33" s="197"/>
      <c r="V33" s="198"/>
      <c r="W33" s="197"/>
      <c r="X33" s="195"/>
      <c r="Y33" s="195"/>
      <c r="Z33" s="195"/>
      <c r="AA33" s="199"/>
    </row>
    <row r="34" spans="1:27" ht="24" customHeight="1" x14ac:dyDescent="0.3">
      <c r="A34" s="56"/>
      <c r="B34" s="65">
        <f t="shared" si="1"/>
        <v>26</v>
      </c>
      <c r="C34" s="72" t="s">
        <v>30</v>
      </c>
      <c r="D34" s="67" t="s">
        <v>8</v>
      </c>
      <c r="E34" s="68"/>
      <c r="F34" s="69">
        <v>0</v>
      </c>
      <c r="G34" s="68">
        <f t="shared" si="0"/>
        <v>0</v>
      </c>
      <c r="H34" s="191"/>
      <c r="I34" s="192"/>
      <c r="J34" s="192"/>
      <c r="K34" s="193"/>
      <c r="L34" s="193"/>
      <c r="M34" s="193"/>
      <c r="N34" s="194"/>
      <c r="O34" s="195"/>
      <c r="P34" s="196"/>
      <c r="Q34" s="195"/>
      <c r="R34" s="196"/>
      <c r="S34" s="195"/>
      <c r="T34" s="181"/>
      <c r="U34" s="197"/>
      <c r="V34" s="198"/>
      <c r="W34" s="197"/>
      <c r="X34" s="195"/>
      <c r="Y34" s="195"/>
      <c r="Z34" s="195"/>
      <c r="AA34" s="199"/>
    </row>
    <row r="35" spans="1:27" ht="24" customHeight="1" x14ac:dyDescent="0.3">
      <c r="A35" s="56"/>
      <c r="B35" s="65">
        <f t="shared" si="1"/>
        <v>27</v>
      </c>
      <c r="C35" s="72" t="s">
        <v>31</v>
      </c>
      <c r="D35" s="67" t="s">
        <v>8</v>
      </c>
      <c r="E35" s="68">
        <v>97</v>
      </c>
      <c r="F35" s="69">
        <v>4.0999999999999996</v>
      </c>
      <c r="G35" s="68">
        <f t="shared" si="0"/>
        <v>397.7</v>
      </c>
      <c r="H35" s="191"/>
      <c r="I35" s="192"/>
      <c r="J35" s="192"/>
      <c r="K35" s="193"/>
      <c r="L35" s="193"/>
      <c r="M35" s="193"/>
      <c r="N35" s="194"/>
      <c r="O35" s="195"/>
      <c r="P35" s="196"/>
      <c r="Q35" s="195"/>
      <c r="R35" s="196"/>
      <c r="S35" s="195"/>
      <c r="T35" s="181"/>
      <c r="U35" s="197"/>
      <c r="V35" s="198"/>
      <c r="W35" s="197"/>
      <c r="X35" s="195"/>
      <c r="Y35" s="195"/>
      <c r="Z35" s="195"/>
      <c r="AA35" s="199"/>
    </row>
    <row r="36" spans="1:27" ht="15.6" x14ac:dyDescent="0.3">
      <c r="A36" s="56"/>
      <c r="B36" s="65">
        <f t="shared" si="1"/>
        <v>28</v>
      </c>
      <c r="C36" s="71" t="s">
        <v>32</v>
      </c>
      <c r="D36" s="67" t="s">
        <v>8</v>
      </c>
      <c r="E36" s="68">
        <v>388</v>
      </c>
      <c r="F36" s="69">
        <v>5.78</v>
      </c>
      <c r="G36" s="68">
        <f t="shared" si="0"/>
        <v>2242.64</v>
      </c>
      <c r="H36" s="191"/>
      <c r="I36" s="192"/>
      <c r="J36" s="192"/>
      <c r="K36" s="193"/>
      <c r="L36" s="193"/>
      <c r="M36" s="193"/>
      <c r="N36" s="194"/>
      <c r="O36" s="195"/>
      <c r="P36" s="196"/>
      <c r="Q36" s="195"/>
      <c r="R36" s="196"/>
      <c r="S36" s="195"/>
      <c r="T36" s="181"/>
      <c r="U36" s="197"/>
      <c r="V36" s="198"/>
      <c r="W36" s="197"/>
      <c r="X36" s="195"/>
      <c r="Y36" s="195"/>
      <c r="Z36" s="195"/>
      <c r="AA36" s="199"/>
    </row>
    <row r="37" spans="1:27" ht="15.6" x14ac:dyDescent="0.3">
      <c r="A37" s="56"/>
      <c r="B37" s="65">
        <f t="shared" si="1"/>
        <v>29</v>
      </c>
      <c r="C37" s="71" t="s">
        <v>33</v>
      </c>
      <c r="D37" s="67" t="s">
        <v>8</v>
      </c>
      <c r="E37" s="68"/>
      <c r="F37" s="69">
        <v>0</v>
      </c>
      <c r="G37" s="68">
        <f t="shared" si="0"/>
        <v>0</v>
      </c>
      <c r="H37" s="191"/>
      <c r="I37" s="192"/>
      <c r="J37" s="192"/>
      <c r="K37" s="193"/>
      <c r="L37" s="193"/>
      <c r="M37" s="193"/>
      <c r="N37" s="194"/>
      <c r="O37" s="195"/>
      <c r="P37" s="196"/>
      <c r="Q37" s="195"/>
      <c r="R37" s="196"/>
      <c r="S37" s="195"/>
      <c r="T37" s="181"/>
      <c r="U37" s="197"/>
      <c r="V37" s="198"/>
      <c r="W37" s="197"/>
      <c r="X37" s="195"/>
      <c r="Y37" s="195"/>
      <c r="Z37" s="195"/>
      <c r="AA37" s="199"/>
    </row>
    <row r="38" spans="1:27" ht="15.6" x14ac:dyDescent="0.3">
      <c r="A38" s="56"/>
      <c r="B38" s="65">
        <f t="shared" si="1"/>
        <v>30</v>
      </c>
      <c r="C38" s="71" t="s">
        <v>34</v>
      </c>
      <c r="D38" s="67" t="s">
        <v>8</v>
      </c>
      <c r="E38" s="68">
        <v>5</v>
      </c>
      <c r="F38" s="69">
        <v>15.14</v>
      </c>
      <c r="G38" s="68">
        <f t="shared" si="0"/>
        <v>75.7</v>
      </c>
      <c r="H38" s="191"/>
      <c r="I38" s="192"/>
      <c r="J38" s="192"/>
      <c r="K38" s="193"/>
      <c r="L38" s="193"/>
      <c r="M38" s="193"/>
      <c r="N38" s="194"/>
      <c r="O38" s="195"/>
      <c r="P38" s="196"/>
      <c r="Q38" s="195"/>
      <c r="R38" s="196"/>
      <c r="S38" s="195"/>
      <c r="T38" s="181"/>
      <c r="U38" s="197"/>
      <c r="V38" s="198"/>
      <c r="W38" s="197"/>
      <c r="X38" s="195"/>
      <c r="Y38" s="195"/>
      <c r="Z38" s="195"/>
      <c r="AA38" s="199"/>
    </row>
    <row r="39" spans="1:27" ht="15.6" x14ac:dyDescent="0.3">
      <c r="A39" s="56"/>
      <c r="B39" s="65">
        <f t="shared" si="1"/>
        <v>31</v>
      </c>
      <c r="C39" s="72" t="s">
        <v>35</v>
      </c>
      <c r="D39" s="67" t="s">
        <v>8</v>
      </c>
      <c r="E39" s="68"/>
      <c r="F39" s="69">
        <v>0</v>
      </c>
      <c r="G39" s="68">
        <f t="shared" si="0"/>
        <v>0</v>
      </c>
      <c r="H39" s="191"/>
      <c r="I39" s="192"/>
      <c r="J39" s="192"/>
      <c r="K39" s="193"/>
      <c r="L39" s="193"/>
      <c r="M39" s="193"/>
      <c r="N39" s="194"/>
      <c r="O39" s="195"/>
      <c r="P39" s="196"/>
      <c r="Q39" s="195"/>
      <c r="R39" s="196"/>
      <c r="S39" s="195"/>
      <c r="T39" s="181"/>
      <c r="U39" s="197"/>
      <c r="V39" s="198"/>
      <c r="W39" s="197"/>
      <c r="X39" s="195"/>
      <c r="Y39" s="195"/>
      <c r="Z39" s="195"/>
      <c r="AA39" s="199"/>
    </row>
    <row r="40" spans="1:27" ht="15.6" x14ac:dyDescent="0.3">
      <c r="A40" s="56"/>
      <c r="B40" s="65">
        <f t="shared" si="1"/>
        <v>32</v>
      </c>
      <c r="C40" s="72" t="s">
        <v>36</v>
      </c>
      <c r="D40" s="67" t="s">
        <v>8</v>
      </c>
      <c r="E40" s="68">
        <v>14</v>
      </c>
      <c r="F40" s="69">
        <v>249.26</v>
      </c>
      <c r="G40" s="68">
        <f t="shared" si="0"/>
        <v>3489.64</v>
      </c>
      <c r="H40" s="191"/>
      <c r="I40" s="192"/>
      <c r="J40" s="192"/>
      <c r="K40" s="193"/>
      <c r="L40" s="193"/>
      <c r="M40" s="193"/>
      <c r="N40" s="194"/>
      <c r="O40" s="195"/>
      <c r="P40" s="196"/>
      <c r="Q40" s="195"/>
      <c r="R40" s="196"/>
      <c r="S40" s="195"/>
      <c r="T40" s="181"/>
      <c r="U40" s="197"/>
      <c r="V40" s="198"/>
      <c r="W40" s="197"/>
      <c r="X40" s="195"/>
      <c r="Y40" s="195"/>
      <c r="Z40" s="195"/>
      <c r="AA40" s="199"/>
    </row>
    <row r="41" spans="1:27" ht="15.6" x14ac:dyDescent="0.3">
      <c r="A41" s="56"/>
      <c r="B41" s="65">
        <f t="shared" si="1"/>
        <v>33</v>
      </c>
      <c r="C41" s="72" t="s">
        <v>37</v>
      </c>
      <c r="D41" s="67" t="s">
        <v>8</v>
      </c>
      <c r="E41" s="68"/>
      <c r="F41" s="69">
        <v>0</v>
      </c>
      <c r="G41" s="68">
        <f t="shared" si="0"/>
        <v>0</v>
      </c>
      <c r="H41" s="191"/>
      <c r="I41" s="192"/>
      <c r="J41" s="192"/>
      <c r="K41" s="193"/>
      <c r="L41" s="193"/>
      <c r="M41" s="193"/>
      <c r="N41" s="194"/>
      <c r="O41" s="195"/>
      <c r="P41" s="196"/>
      <c r="Q41" s="195"/>
      <c r="R41" s="196"/>
      <c r="S41" s="195"/>
      <c r="T41" s="181"/>
      <c r="U41" s="197"/>
      <c r="V41" s="198"/>
      <c r="W41" s="197"/>
      <c r="X41" s="195"/>
      <c r="Y41" s="195"/>
      <c r="Z41" s="195"/>
      <c r="AA41" s="199"/>
    </row>
    <row r="42" spans="1:27" ht="15.6" x14ac:dyDescent="0.3">
      <c r="A42" s="56"/>
      <c r="B42" s="65">
        <f t="shared" si="1"/>
        <v>34</v>
      </c>
      <c r="C42" s="72" t="s">
        <v>38</v>
      </c>
      <c r="D42" s="67" t="s">
        <v>8</v>
      </c>
      <c r="E42" s="68">
        <v>57</v>
      </c>
      <c r="F42" s="69">
        <v>624.05999999999995</v>
      </c>
      <c r="G42" s="68">
        <f t="shared" si="0"/>
        <v>35571.42</v>
      </c>
      <c r="H42" s="191"/>
      <c r="I42" s="192"/>
      <c r="J42" s="192"/>
      <c r="K42" s="193"/>
      <c r="L42" s="193"/>
      <c r="M42" s="193"/>
      <c r="N42" s="194"/>
      <c r="O42" s="195"/>
      <c r="P42" s="196"/>
      <c r="Q42" s="195"/>
      <c r="R42" s="196"/>
      <c r="S42" s="195"/>
      <c r="T42" s="181"/>
      <c r="U42" s="197"/>
      <c r="V42" s="198"/>
      <c r="W42" s="197"/>
      <c r="X42" s="195"/>
      <c r="Y42" s="195"/>
      <c r="Z42" s="195"/>
      <c r="AA42" s="199"/>
    </row>
    <row r="43" spans="1:27" ht="15.6" x14ac:dyDescent="0.3">
      <c r="A43" s="56"/>
      <c r="B43" s="65">
        <f t="shared" si="1"/>
        <v>35</v>
      </c>
      <c r="C43" s="72" t="s">
        <v>39</v>
      </c>
      <c r="D43" s="67" t="s">
        <v>8</v>
      </c>
      <c r="E43" s="68"/>
      <c r="F43" s="69">
        <v>0</v>
      </c>
      <c r="G43" s="68">
        <f t="shared" si="0"/>
        <v>0</v>
      </c>
      <c r="H43" s="191"/>
      <c r="I43" s="192"/>
      <c r="J43" s="192"/>
      <c r="K43" s="193"/>
      <c r="L43" s="193"/>
      <c r="M43" s="193"/>
      <c r="N43" s="194"/>
      <c r="O43" s="195"/>
      <c r="P43" s="196"/>
      <c r="Q43" s="195"/>
      <c r="R43" s="196"/>
      <c r="S43" s="195"/>
      <c r="T43" s="181"/>
      <c r="U43" s="197"/>
      <c r="V43" s="198"/>
      <c r="W43" s="197"/>
      <c r="X43" s="195"/>
      <c r="Y43" s="195"/>
      <c r="Z43" s="195"/>
      <c r="AA43" s="199"/>
    </row>
    <row r="44" spans="1:27" ht="15.6" x14ac:dyDescent="0.3">
      <c r="A44" s="56"/>
      <c r="B44" s="65">
        <f t="shared" si="1"/>
        <v>36</v>
      </c>
      <c r="C44" s="72" t="s">
        <v>40</v>
      </c>
      <c r="D44" s="67" t="s">
        <v>8</v>
      </c>
      <c r="E44" s="68"/>
      <c r="F44" s="69">
        <v>0</v>
      </c>
      <c r="G44" s="68">
        <f t="shared" si="0"/>
        <v>0</v>
      </c>
      <c r="H44" s="191"/>
      <c r="I44" s="192"/>
      <c r="J44" s="192"/>
      <c r="K44" s="193"/>
      <c r="L44" s="193"/>
      <c r="M44" s="193"/>
      <c r="N44" s="194"/>
      <c r="O44" s="195"/>
      <c r="P44" s="196"/>
      <c r="Q44" s="195"/>
      <c r="R44" s="196"/>
      <c r="S44" s="195"/>
      <c r="T44" s="181"/>
      <c r="U44" s="197"/>
      <c r="V44" s="198"/>
      <c r="W44" s="197"/>
      <c r="X44" s="195"/>
      <c r="Y44" s="195"/>
      <c r="Z44" s="195"/>
      <c r="AA44" s="199"/>
    </row>
    <row r="45" spans="1:27" ht="15.6" x14ac:dyDescent="0.3">
      <c r="A45" s="56"/>
      <c r="B45" s="65">
        <f t="shared" si="1"/>
        <v>37</v>
      </c>
      <c r="C45" s="72" t="s">
        <v>41</v>
      </c>
      <c r="D45" s="67" t="s">
        <v>8</v>
      </c>
      <c r="E45" s="68">
        <v>10</v>
      </c>
      <c r="F45" s="69">
        <v>1258.8699999999999</v>
      </c>
      <c r="G45" s="68">
        <f t="shared" si="0"/>
        <v>12588.7</v>
      </c>
      <c r="H45" s="191"/>
      <c r="I45" s="192"/>
      <c r="J45" s="192"/>
      <c r="K45" s="193"/>
      <c r="L45" s="193"/>
      <c r="M45" s="193"/>
      <c r="N45" s="194"/>
      <c r="O45" s="195"/>
      <c r="P45" s="196"/>
      <c r="Q45" s="195"/>
      <c r="R45" s="196"/>
      <c r="S45" s="195"/>
      <c r="T45" s="181"/>
      <c r="U45" s="197"/>
      <c r="V45" s="198"/>
      <c r="W45" s="197"/>
      <c r="X45" s="195"/>
      <c r="Y45" s="195"/>
      <c r="Z45" s="195"/>
      <c r="AA45" s="199"/>
    </row>
    <row r="46" spans="1:27" ht="15.6" x14ac:dyDescent="0.3">
      <c r="A46" s="56"/>
      <c r="B46" s="65">
        <f t="shared" si="1"/>
        <v>38</v>
      </c>
      <c r="C46" s="72" t="s">
        <v>42</v>
      </c>
      <c r="D46" s="67" t="s">
        <v>8</v>
      </c>
      <c r="E46" s="68"/>
      <c r="F46" s="69">
        <v>0</v>
      </c>
      <c r="G46" s="68">
        <f t="shared" si="0"/>
        <v>0</v>
      </c>
      <c r="H46" s="191"/>
      <c r="I46" s="192"/>
      <c r="J46" s="192"/>
      <c r="K46" s="193"/>
      <c r="L46" s="193"/>
      <c r="M46" s="193"/>
      <c r="N46" s="194"/>
      <c r="O46" s="195"/>
      <c r="P46" s="196"/>
      <c r="Q46" s="195"/>
      <c r="R46" s="196"/>
      <c r="S46" s="195"/>
      <c r="T46" s="181"/>
      <c r="U46" s="197"/>
      <c r="V46" s="198"/>
      <c r="W46" s="197"/>
      <c r="X46" s="195"/>
      <c r="Y46" s="195"/>
      <c r="Z46" s="195"/>
      <c r="AA46" s="199"/>
    </row>
    <row r="47" spans="1:27" ht="15.6" x14ac:dyDescent="0.3">
      <c r="A47" s="56"/>
      <c r="B47" s="65">
        <f t="shared" si="1"/>
        <v>39</v>
      </c>
      <c r="C47" s="72" t="s">
        <v>43</v>
      </c>
      <c r="D47" s="67" t="s">
        <v>8</v>
      </c>
      <c r="E47" s="68"/>
      <c r="F47" s="69">
        <v>0</v>
      </c>
      <c r="G47" s="68">
        <f t="shared" si="0"/>
        <v>0</v>
      </c>
      <c r="H47" s="191"/>
      <c r="I47" s="192"/>
      <c r="J47" s="192"/>
      <c r="K47" s="193"/>
      <c r="L47" s="193"/>
      <c r="M47" s="193"/>
      <c r="N47" s="194"/>
      <c r="O47" s="195"/>
      <c r="P47" s="196"/>
      <c r="Q47" s="195"/>
      <c r="R47" s="196"/>
      <c r="S47" s="195"/>
      <c r="T47" s="181"/>
      <c r="U47" s="197"/>
      <c r="V47" s="198"/>
      <c r="W47" s="197"/>
      <c r="X47" s="195"/>
      <c r="Y47" s="195"/>
      <c r="Z47" s="195"/>
      <c r="AA47" s="199"/>
    </row>
    <row r="48" spans="1:27" ht="24" customHeight="1" x14ac:dyDescent="0.3">
      <c r="A48" s="56"/>
      <c r="B48" s="65">
        <f t="shared" si="1"/>
        <v>40</v>
      </c>
      <c r="C48" s="72" t="s">
        <v>44</v>
      </c>
      <c r="D48" s="67" t="s">
        <v>8</v>
      </c>
      <c r="E48" s="68"/>
      <c r="F48" s="69">
        <v>0</v>
      </c>
      <c r="G48" s="68">
        <f t="shared" si="0"/>
        <v>0</v>
      </c>
      <c r="H48" s="191"/>
      <c r="I48" s="192"/>
      <c r="J48" s="192"/>
      <c r="K48" s="193"/>
      <c r="L48" s="193"/>
      <c r="M48" s="193"/>
      <c r="N48" s="194"/>
      <c r="O48" s="195"/>
      <c r="P48" s="196"/>
      <c r="Q48" s="195"/>
      <c r="R48" s="196"/>
      <c r="S48" s="195"/>
      <c r="T48" s="181"/>
      <c r="U48" s="197"/>
      <c r="V48" s="198"/>
      <c r="W48" s="197"/>
      <c r="X48" s="195"/>
      <c r="Y48" s="195"/>
      <c r="Z48" s="195"/>
      <c r="AA48" s="199"/>
    </row>
    <row r="49" spans="1:27" ht="24" customHeight="1" x14ac:dyDescent="0.3">
      <c r="A49" s="56"/>
      <c r="B49" s="65">
        <f t="shared" si="1"/>
        <v>41</v>
      </c>
      <c r="C49" s="72" t="s">
        <v>45</v>
      </c>
      <c r="D49" s="67" t="s">
        <v>8</v>
      </c>
      <c r="E49" s="68"/>
      <c r="F49" s="69">
        <v>0</v>
      </c>
      <c r="G49" s="68">
        <f t="shared" si="0"/>
        <v>0</v>
      </c>
      <c r="H49" s="191"/>
      <c r="I49" s="192"/>
      <c r="J49" s="192"/>
      <c r="K49" s="193"/>
      <c r="L49" s="193"/>
      <c r="M49" s="193"/>
      <c r="N49" s="194"/>
      <c r="O49" s="195"/>
      <c r="P49" s="196"/>
      <c r="Q49" s="195"/>
      <c r="R49" s="196"/>
      <c r="S49" s="195"/>
      <c r="T49" s="181"/>
      <c r="U49" s="197"/>
      <c r="V49" s="198"/>
      <c r="W49" s="197"/>
      <c r="X49" s="195"/>
      <c r="Y49" s="195"/>
      <c r="Z49" s="195"/>
      <c r="AA49" s="199"/>
    </row>
    <row r="50" spans="1:27" ht="24" customHeight="1" x14ac:dyDescent="0.3">
      <c r="A50" s="56"/>
      <c r="B50" s="65">
        <f t="shared" si="1"/>
        <v>42</v>
      </c>
      <c r="C50" s="72" t="s">
        <v>46</v>
      </c>
      <c r="D50" s="67" t="s">
        <v>8</v>
      </c>
      <c r="E50" s="68"/>
      <c r="F50" s="69">
        <v>0</v>
      </c>
      <c r="G50" s="68">
        <f t="shared" si="0"/>
        <v>0</v>
      </c>
      <c r="H50" s="191"/>
      <c r="I50" s="192"/>
      <c r="J50" s="192"/>
      <c r="K50" s="193"/>
      <c r="L50" s="193"/>
      <c r="M50" s="193"/>
      <c r="N50" s="194"/>
      <c r="O50" s="195"/>
      <c r="P50" s="196"/>
      <c r="Q50" s="195"/>
      <c r="R50" s="196"/>
      <c r="S50" s="195"/>
      <c r="T50" s="181"/>
      <c r="U50" s="197"/>
      <c r="V50" s="198"/>
      <c r="W50" s="197"/>
      <c r="X50" s="195"/>
      <c r="Y50" s="195"/>
      <c r="Z50" s="195"/>
      <c r="AA50" s="199"/>
    </row>
    <row r="51" spans="1:27" ht="24" customHeight="1" x14ac:dyDescent="0.3">
      <c r="A51" s="56"/>
      <c r="B51" s="65">
        <f t="shared" si="1"/>
        <v>43</v>
      </c>
      <c r="C51" s="72" t="s">
        <v>47</v>
      </c>
      <c r="D51" s="67" t="s">
        <v>8</v>
      </c>
      <c r="E51" s="68">
        <v>1</v>
      </c>
      <c r="F51" s="69">
        <v>1871.38</v>
      </c>
      <c r="G51" s="68">
        <f t="shared" si="0"/>
        <v>1871.38</v>
      </c>
      <c r="H51" s="191"/>
      <c r="I51" s="192"/>
      <c r="J51" s="192"/>
      <c r="K51" s="193"/>
      <c r="L51" s="193"/>
      <c r="M51" s="193"/>
      <c r="N51" s="194"/>
      <c r="O51" s="195"/>
      <c r="P51" s="196"/>
      <c r="Q51" s="195"/>
      <c r="R51" s="196"/>
      <c r="S51" s="195"/>
      <c r="T51" s="181"/>
      <c r="U51" s="197"/>
      <c r="V51" s="198"/>
      <c r="W51" s="197"/>
      <c r="X51" s="195"/>
      <c r="Y51" s="195"/>
      <c r="Z51" s="195"/>
      <c r="AA51" s="199"/>
    </row>
    <row r="52" spans="1:27" ht="15.6" x14ac:dyDescent="0.3">
      <c r="A52" s="56"/>
      <c r="B52" s="65">
        <f t="shared" si="1"/>
        <v>44</v>
      </c>
      <c r="C52" s="71" t="s">
        <v>48</v>
      </c>
      <c r="D52" s="67" t="s">
        <v>8</v>
      </c>
      <c r="E52" s="68">
        <v>83</v>
      </c>
      <c r="F52" s="69">
        <v>1.45</v>
      </c>
      <c r="G52" s="68">
        <f t="shared" si="0"/>
        <v>120.35</v>
      </c>
      <c r="H52" s="191"/>
      <c r="I52" s="192"/>
      <c r="J52" s="192"/>
      <c r="K52" s="193"/>
      <c r="L52" s="193"/>
      <c r="M52" s="193"/>
      <c r="N52" s="194"/>
      <c r="O52" s="195"/>
      <c r="P52" s="196"/>
      <c r="Q52" s="195"/>
      <c r="R52" s="196"/>
      <c r="S52" s="195"/>
      <c r="T52" s="181"/>
      <c r="U52" s="197"/>
      <c r="V52" s="198"/>
      <c r="W52" s="197"/>
      <c r="X52" s="195"/>
      <c r="Y52" s="195"/>
      <c r="Z52" s="195"/>
      <c r="AA52" s="199"/>
    </row>
    <row r="53" spans="1:27" ht="15.6" x14ac:dyDescent="0.3">
      <c r="A53" s="56"/>
      <c r="B53" s="65">
        <f t="shared" si="1"/>
        <v>45</v>
      </c>
      <c r="C53" s="66" t="s">
        <v>49</v>
      </c>
      <c r="D53" s="67" t="s">
        <v>8</v>
      </c>
      <c r="E53" s="68">
        <v>464</v>
      </c>
      <c r="F53" s="69">
        <v>11.92</v>
      </c>
      <c r="G53" s="68">
        <f t="shared" si="0"/>
        <v>5530.88</v>
      </c>
      <c r="H53" s="191"/>
      <c r="I53" s="192"/>
      <c r="J53" s="192"/>
      <c r="K53" s="193"/>
      <c r="L53" s="193"/>
      <c r="M53" s="193"/>
      <c r="N53" s="194"/>
      <c r="O53" s="195"/>
      <c r="P53" s="196"/>
      <c r="Q53" s="195"/>
      <c r="R53" s="196"/>
      <c r="S53" s="195"/>
      <c r="T53" s="181"/>
      <c r="U53" s="197"/>
      <c r="V53" s="198"/>
      <c r="W53" s="197"/>
      <c r="X53" s="195"/>
      <c r="Y53" s="195"/>
      <c r="Z53" s="195"/>
      <c r="AA53" s="199"/>
    </row>
    <row r="54" spans="1:27" ht="15.6" x14ac:dyDescent="0.3">
      <c r="A54" s="56"/>
      <c r="B54" s="65">
        <f t="shared" si="1"/>
        <v>46</v>
      </c>
      <c r="C54" s="66" t="s">
        <v>50</v>
      </c>
      <c r="D54" s="67" t="s">
        <v>8</v>
      </c>
      <c r="E54" s="68"/>
      <c r="F54" s="69">
        <v>0</v>
      </c>
      <c r="G54" s="68">
        <f t="shared" si="0"/>
        <v>0</v>
      </c>
      <c r="H54" s="191"/>
      <c r="I54" s="192"/>
      <c r="J54" s="192"/>
      <c r="K54" s="193"/>
      <c r="L54" s="193"/>
      <c r="M54" s="193"/>
      <c r="N54" s="194"/>
      <c r="O54" s="195"/>
      <c r="P54" s="196"/>
      <c r="Q54" s="195"/>
      <c r="R54" s="196"/>
      <c r="S54" s="195"/>
      <c r="T54" s="181"/>
      <c r="U54" s="197"/>
      <c r="V54" s="198"/>
      <c r="W54" s="197"/>
      <c r="X54" s="195"/>
      <c r="Y54" s="195"/>
      <c r="Z54" s="195"/>
      <c r="AA54" s="199"/>
    </row>
    <row r="55" spans="1:27" ht="15.6" x14ac:dyDescent="0.3">
      <c r="A55" s="56"/>
      <c r="B55" s="65">
        <f t="shared" si="1"/>
        <v>47</v>
      </c>
      <c r="C55" s="66" t="s">
        <v>51</v>
      </c>
      <c r="D55" s="67" t="s">
        <v>8</v>
      </c>
      <c r="E55" s="68">
        <v>210</v>
      </c>
      <c r="F55" s="69">
        <v>15.39</v>
      </c>
      <c r="G55" s="68">
        <f t="shared" si="0"/>
        <v>3231.9</v>
      </c>
      <c r="H55" s="191"/>
      <c r="I55" s="192"/>
      <c r="J55" s="192"/>
      <c r="K55" s="193"/>
      <c r="L55" s="193"/>
      <c r="M55" s="193"/>
      <c r="N55" s="194"/>
      <c r="O55" s="195"/>
      <c r="P55" s="196"/>
      <c r="Q55" s="195"/>
      <c r="R55" s="196"/>
      <c r="S55" s="195"/>
      <c r="T55" s="181"/>
      <c r="U55" s="197"/>
      <c r="V55" s="198"/>
      <c r="W55" s="197"/>
      <c r="X55" s="195"/>
      <c r="Y55" s="195"/>
      <c r="Z55" s="195"/>
      <c r="AA55" s="199"/>
    </row>
    <row r="56" spans="1:27" ht="15.6" x14ac:dyDescent="0.3">
      <c r="A56" s="56"/>
      <c r="B56" s="65">
        <f t="shared" si="1"/>
        <v>48</v>
      </c>
      <c r="C56" s="73" t="s">
        <v>52</v>
      </c>
      <c r="D56" s="67" t="s">
        <v>8</v>
      </c>
      <c r="E56" s="68">
        <v>82</v>
      </c>
      <c r="F56" s="69">
        <v>3.05</v>
      </c>
      <c r="G56" s="68">
        <f t="shared" si="0"/>
        <v>250.1</v>
      </c>
      <c r="H56" s="191"/>
      <c r="I56" s="192"/>
      <c r="J56" s="192"/>
      <c r="K56" s="193"/>
      <c r="L56" s="193"/>
      <c r="M56" s="193"/>
      <c r="N56" s="194"/>
      <c r="O56" s="195"/>
      <c r="P56" s="196"/>
      <c r="Q56" s="195"/>
      <c r="R56" s="196"/>
      <c r="S56" s="195"/>
      <c r="T56" s="181"/>
      <c r="U56" s="197"/>
      <c r="V56" s="198"/>
      <c r="W56" s="197"/>
      <c r="X56" s="195"/>
      <c r="Y56" s="195"/>
      <c r="Z56" s="195"/>
      <c r="AA56" s="199"/>
    </row>
    <row r="57" spans="1:27" ht="15.6" x14ac:dyDescent="0.3">
      <c r="A57" s="56"/>
      <c r="B57" s="65">
        <f t="shared" si="1"/>
        <v>49</v>
      </c>
      <c r="C57" s="73" t="s">
        <v>53</v>
      </c>
      <c r="D57" s="67" t="s">
        <v>8</v>
      </c>
      <c r="E57" s="68">
        <v>123</v>
      </c>
      <c r="F57" s="69">
        <v>0.81</v>
      </c>
      <c r="G57" s="68">
        <f t="shared" si="0"/>
        <v>99.63</v>
      </c>
      <c r="H57" s="191"/>
      <c r="I57" s="192"/>
      <c r="J57" s="192"/>
      <c r="K57" s="193"/>
      <c r="L57" s="193"/>
      <c r="M57" s="193"/>
      <c r="N57" s="194"/>
      <c r="O57" s="195"/>
      <c r="P57" s="196"/>
      <c r="Q57" s="195"/>
      <c r="R57" s="196"/>
      <c r="S57" s="195"/>
      <c r="T57" s="181"/>
      <c r="U57" s="197"/>
      <c r="V57" s="198"/>
      <c r="W57" s="197"/>
      <c r="X57" s="195"/>
      <c r="Y57" s="195"/>
      <c r="Z57" s="195"/>
      <c r="AA57" s="199"/>
    </row>
    <row r="58" spans="1:27" ht="24" customHeight="1" x14ac:dyDescent="0.3">
      <c r="A58" s="56"/>
      <c r="B58" s="65">
        <f t="shared" si="1"/>
        <v>50</v>
      </c>
      <c r="C58" s="74" t="s">
        <v>373</v>
      </c>
      <c r="D58" s="67" t="s">
        <v>8</v>
      </c>
      <c r="E58" s="68"/>
      <c r="F58" s="69">
        <v>0</v>
      </c>
      <c r="G58" s="68">
        <f t="shared" si="0"/>
        <v>0</v>
      </c>
      <c r="H58" s="191"/>
      <c r="I58" s="192"/>
      <c r="J58" s="192"/>
      <c r="K58" s="193"/>
      <c r="L58" s="193"/>
      <c r="M58" s="193"/>
      <c r="N58" s="194"/>
      <c r="O58" s="195"/>
      <c r="P58" s="196"/>
      <c r="Q58" s="195"/>
      <c r="R58" s="196"/>
      <c r="S58" s="195"/>
      <c r="T58" s="181"/>
      <c r="U58" s="197"/>
      <c r="V58" s="198"/>
      <c r="W58" s="197"/>
      <c r="X58" s="195"/>
      <c r="Y58" s="195"/>
      <c r="Z58" s="195"/>
      <c r="AA58" s="199"/>
    </row>
    <row r="59" spans="1:27" ht="15.6" x14ac:dyDescent="0.3">
      <c r="A59" s="56"/>
      <c r="B59" s="65">
        <f t="shared" si="1"/>
        <v>51</v>
      </c>
      <c r="C59" s="73" t="s">
        <v>54</v>
      </c>
      <c r="D59" s="67" t="s">
        <v>8</v>
      </c>
      <c r="E59" s="68"/>
      <c r="F59" s="69">
        <v>0</v>
      </c>
      <c r="G59" s="68">
        <f t="shared" si="0"/>
        <v>0</v>
      </c>
      <c r="H59" s="191"/>
      <c r="I59" s="192"/>
      <c r="J59" s="192"/>
      <c r="K59" s="193"/>
      <c r="L59" s="193"/>
      <c r="M59" s="193"/>
      <c r="N59" s="194"/>
      <c r="O59" s="195"/>
      <c r="P59" s="196"/>
      <c r="Q59" s="195"/>
      <c r="R59" s="196"/>
      <c r="S59" s="195"/>
      <c r="T59" s="181"/>
      <c r="U59" s="197"/>
      <c r="V59" s="198"/>
      <c r="W59" s="197"/>
      <c r="X59" s="195"/>
      <c r="Y59" s="195"/>
      <c r="Z59" s="195"/>
      <c r="AA59" s="199"/>
    </row>
    <row r="60" spans="1:27" ht="15.6" x14ac:dyDescent="0.3">
      <c r="A60" s="56"/>
      <c r="B60" s="65">
        <f t="shared" si="1"/>
        <v>52</v>
      </c>
      <c r="C60" s="73" t="s">
        <v>55</v>
      </c>
      <c r="D60" s="67" t="s">
        <v>8</v>
      </c>
      <c r="E60" s="68"/>
      <c r="F60" s="69">
        <v>0</v>
      </c>
      <c r="G60" s="68">
        <f t="shared" si="0"/>
        <v>0</v>
      </c>
      <c r="H60" s="191"/>
      <c r="I60" s="192"/>
      <c r="J60" s="192"/>
      <c r="K60" s="193"/>
      <c r="L60" s="193"/>
      <c r="M60" s="193"/>
      <c r="N60" s="194"/>
      <c r="O60" s="195"/>
      <c r="P60" s="196"/>
      <c r="Q60" s="195"/>
      <c r="R60" s="196"/>
      <c r="S60" s="195"/>
      <c r="T60" s="181"/>
      <c r="U60" s="197"/>
      <c r="V60" s="198"/>
      <c r="W60" s="197"/>
      <c r="X60" s="195"/>
      <c r="Y60" s="195"/>
      <c r="Z60" s="195"/>
      <c r="AA60" s="199"/>
    </row>
    <row r="61" spans="1:27" ht="15.6" x14ac:dyDescent="0.3">
      <c r="A61" s="56"/>
      <c r="B61" s="65">
        <f t="shared" si="1"/>
        <v>53</v>
      </c>
      <c r="C61" s="73" t="s">
        <v>56</v>
      </c>
      <c r="D61" s="67" t="s">
        <v>8</v>
      </c>
      <c r="E61" s="68"/>
      <c r="F61" s="69">
        <v>0</v>
      </c>
      <c r="G61" s="68">
        <f t="shared" si="0"/>
        <v>0</v>
      </c>
      <c r="H61" s="191"/>
      <c r="I61" s="192"/>
      <c r="J61" s="192"/>
      <c r="K61" s="193"/>
      <c r="L61" s="193"/>
      <c r="M61" s="193"/>
      <c r="N61" s="194"/>
      <c r="O61" s="195"/>
      <c r="P61" s="196"/>
      <c r="Q61" s="195"/>
      <c r="R61" s="196"/>
      <c r="S61" s="195"/>
      <c r="T61" s="181"/>
      <c r="U61" s="197"/>
      <c r="V61" s="198"/>
      <c r="W61" s="197"/>
      <c r="X61" s="195"/>
      <c r="Y61" s="195"/>
      <c r="Z61" s="195"/>
      <c r="AA61" s="199"/>
    </row>
    <row r="62" spans="1:27" ht="15.6" x14ac:dyDescent="0.3">
      <c r="A62" s="56"/>
      <c r="B62" s="65">
        <f t="shared" si="1"/>
        <v>54</v>
      </c>
      <c r="C62" s="73" t="s">
        <v>57</v>
      </c>
      <c r="D62" s="67" t="s">
        <v>8</v>
      </c>
      <c r="E62" s="68"/>
      <c r="F62" s="69">
        <v>0</v>
      </c>
      <c r="G62" s="68">
        <f t="shared" si="0"/>
        <v>0</v>
      </c>
      <c r="H62" s="191"/>
      <c r="I62" s="192"/>
      <c r="J62" s="192"/>
      <c r="K62" s="193"/>
      <c r="L62" s="193"/>
      <c r="M62" s="193"/>
      <c r="N62" s="194"/>
      <c r="O62" s="195"/>
      <c r="P62" s="196"/>
      <c r="Q62" s="195"/>
      <c r="R62" s="196"/>
      <c r="S62" s="195"/>
      <c r="T62" s="181"/>
      <c r="U62" s="197"/>
      <c r="V62" s="198"/>
      <c r="W62" s="197"/>
      <c r="X62" s="195"/>
      <c r="Y62" s="195"/>
      <c r="Z62" s="195"/>
      <c r="AA62" s="199"/>
    </row>
    <row r="63" spans="1:27" ht="15.6" x14ac:dyDescent="0.3">
      <c r="A63" s="56"/>
      <c r="B63" s="65">
        <f t="shared" si="1"/>
        <v>55</v>
      </c>
      <c r="C63" s="73" t="s">
        <v>58</v>
      </c>
      <c r="D63" s="67" t="s">
        <v>8</v>
      </c>
      <c r="E63" s="68"/>
      <c r="F63" s="69">
        <v>0</v>
      </c>
      <c r="G63" s="68">
        <f t="shared" si="0"/>
        <v>0</v>
      </c>
      <c r="H63" s="191"/>
      <c r="I63" s="192"/>
      <c r="J63" s="192"/>
      <c r="K63" s="193"/>
      <c r="L63" s="193"/>
      <c r="M63" s="193"/>
      <c r="N63" s="194"/>
      <c r="O63" s="195"/>
      <c r="P63" s="196"/>
      <c r="Q63" s="195"/>
      <c r="R63" s="196"/>
      <c r="S63" s="195"/>
      <c r="T63" s="181"/>
      <c r="U63" s="197"/>
      <c r="V63" s="198"/>
      <c r="W63" s="197"/>
      <c r="X63" s="195"/>
      <c r="Y63" s="195"/>
      <c r="Z63" s="195"/>
      <c r="AA63" s="199"/>
    </row>
    <row r="64" spans="1:27" ht="15.6" x14ac:dyDescent="0.3">
      <c r="A64" s="56"/>
      <c r="B64" s="65">
        <f t="shared" si="1"/>
        <v>56</v>
      </c>
      <c r="C64" s="75" t="s">
        <v>601</v>
      </c>
      <c r="D64" s="76" t="s">
        <v>8</v>
      </c>
      <c r="E64" s="77"/>
      <c r="F64" s="69">
        <v>0</v>
      </c>
      <c r="G64" s="68">
        <f t="shared" si="0"/>
        <v>0</v>
      </c>
      <c r="H64" s="191"/>
      <c r="I64" s="192"/>
      <c r="J64" s="192"/>
      <c r="K64" s="193"/>
      <c r="L64" s="193"/>
      <c r="M64" s="193"/>
      <c r="N64" s="194"/>
      <c r="O64" s="195"/>
      <c r="P64" s="196"/>
      <c r="Q64" s="195"/>
      <c r="R64" s="196"/>
      <c r="S64" s="195"/>
      <c r="T64" s="181"/>
      <c r="U64" s="197"/>
      <c r="V64" s="198"/>
      <c r="W64" s="197"/>
      <c r="X64" s="195"/>
      <c r="Y64" s="195"/>
      <c r="Z64" s="195"/>
      <c r="AA64" s="199"/>
    </row>
    <row r="65" spans="1:27" ht="15.6" x14ac:dyDescent="0.3">
      <c r="A65" s="56"/>
      <c r="B65" s="65">
        <f t="shared" si="1"/>
        <v>57</v>
      </c>
      <c r="C65" s="75" t="s">
        <v>602</v>
      </c>
      <c r="D65" s="76" t="s">
        <v>8</v>
      </c>
      <c r="E65" s="77"/>
      <c r="F65" s="69">
        <v>0</v>
      </c>
      <c r="G65" s="68">
        <f t="shared" si="0"/>
        <v>0</v>
      </c>
      <c r="H65" s="191"/>
      <c r="I65" s="192"/>
      <c r="J65" s="192"/>
      <c r="K65" s="193"/>
      <c r="L65" s="193"/>
      <c r="M65" s="193"/>
      <c r="N65" s="194"/>
      <c r="O65" s="195"/>
      <c r="P65" s="196"/>
      <c r="Q65" s="195"/>
      <c r="R65" s="196"/>
      <c r="S65" s="195"/>
      <c r="T65" s="181"/>
      <c r="U65" s="197"/>
      <c r="V65" s="198"/>
      <c r="W65" s="197"/>
      <c r="X65" s="195"/>
      <c r="Y65" s="195"/>
      <c r="Z65" s="195"/>
      <c r="AA65" s="199"/>
    </row>
    <row r="66" spans="1:27" ht="15.6" x14ac:dyDescent="0.3">
      <c r="A66" s="56"/>
      <c r="B66" s="65">
        <f t="shared" si="1"/>
        <v>58</v>
      </c>
      <c r="C66" s="73" t="s">
        <v>59</v>
      </c>
      <c r="D66" s="67" t="s">
        <v>8</v>
      </c>
      <c r="E66" s="68"/>
      <c r="F66" s="69">
        <v>0</v>
      </c>
      <c r="G66" s="68">
        <f t="shared" si="0"/>
        <v>0</v>
      </c>
      <c r="H66" s="191"/>
      <c r="I66" s="192"/>
      <c r="J66" s="192"/>
      <c r="K66" s="193"/>
      <c r="L66" s="193"/>
      <c r="M66" s="193"/>
      <c r="N66" s="194"/>
      <c r="O66" s="195"/>
      <c r="P66" s="196"/>
      <c r="Q66" s="195"/>
      <c r="R66" s="196"/>
      <c r="S66" s="195"/>
      <c r="T66" s="181"/>
      <c r="U66" s="197"/>
      <c r="V66" s="198"/>
      <c r="W66" s="197"/>
      <c r="X66" s="195"/>
      <c r="Y66" s="195"/>
      <c r="Z66" s="195"/>
      <c r="AA66" s="199"/>
    </row>
    <row r="67" spans="1:27" ht="15.6" x14ac:dyDescent="0.3">
      <c r="A67" s="56"/>
      <c r="B67" s="65">
        <f t="shared" si="1"/>
        <v>59</v>
      </c>
      <c r="C67" s="73" t="s">
        <v>60</v>
      </c>
      <c r="D67" s="67" t="s">
        <v>8</v>
      </c>
      <c r="E67" s="68"/>
      <c r="F67" s="69">
        <v>0</v>
      </c>
      <c r="G67" s="68">
        <f t="shared" si="0"/>
        <v>0</v>
      </c>
      <c r="H67" s="191"/>
      <c r="I67" s="192"/>
      <c r="J67" s="192"/>
      <c r="K67" s="193"/>
      <c r="L67" s="193"/>
      <c r="M67" s="193"/>
      <c r="N67" s="194"/>
      <c r="O67" s="195"/>
      <c r="P67" s="196"/>
      <c r="Q67" s="195"/>
      <c r="R67" s="196"/>
      <c r="S67" s="195"/>
      <c r="T67" s="181"/>
      <c r="U67" s="197"/>
      <c r="V67" s="198"/>
      <c r="W67" s="197"/>
      <c r="X67" s="195"/>
      <c r="Y67" s="195"/>
      <c r="Z67" s="195"/>
      <c r="AA67" s="199"/>
    </row>
    <row r="68" spans="1:27" ht="15.6" x14ac:dyDescent="0.3">
      <c r="A68" s="56"/>
      <c r="B68" s="65">
        <f t="shared" si="1"/>
        <v>60</v>
      </c>
      <c r="C68" s="73" t="s">
        <v>61</v>
      </c>
      <c r="D68" s="67" t="s">
        <v>8</v>
      </c>
      <c r="E68" s="68"/>
      <c r="F68" s="69">
        <v>0</v>
      </c>
      <c r="G68" s="68">
        <f t="shared" si="0"/>
        <v>0</v>
      </c>
      <c r="H68" s="191"/>
      <c r="I68" s="192"/>
      <c r="J68" s="192"/>
      <c r="K68" s="193"/>
      <c r="L68" s="193"/>
      <c r="M68" s="193"/>
      <c r="N68" s="194"/>
      <c r="O68" s="195"/>
      <c r="P68" s="196"/>
      <c r="Q68" s="195"/>
      <c r="R68" s="196"/>
      <c r="S68" s="195"/>
      <c r="T68" s="181"/>
      <c r="U68" s="197"/>
      <c r="V68" s="198"/>
      <c r="W68" s="197"/>
      <c r="X68" s="195"/>
      <c r="Y68" s="195"/>
      <c r="Z68" s="195"/>
      <c r="AA68" s="199"/>
    </row>
    <row r="69" spans="1:27" ht="15.6" x14ac:dyDescent="0.3">
      <c r="A69" s="56"/>
      <c r="B69" s="65">
        <f t="shared" si="1"/>
        <v>61</v>
      </c>
      <c r="C69" s="73" t="s">
        <v>62</v>
      </c>
      <c r="D69" s="67" t="s">
        <v>8</v>
      </c>
      <c r="E69" s="68"/>
      <c r="F69" s="69">
        <v>0</v>
      </c>
      <c r="G69" s="68">
        <f t="shared" si="0"/>
        <v>0</v>
      </c>
      <c r="H69" s="191"/>
      <c r="I69" s="192"/>
      <c r="J69" s="192"/>
      <c r="K69" s="193"/>
      <c r="L69" s="193"/>
      <c r="M69" s="193"/>
      <c r="N69" s="194"/>
      <c r="O69" s="195"/>
      <c r="P69" s="196"/>
      <c r="Q69" s="195"/>
      <c r="R69" s="196"/>
      <c r="S69" s="195"/>
      <c r="T69" s="181"/>
      <c r="U69" s="197"/>
      <c r="V69" s="198"/>
      <c r="W69" s="197"/>
      <c r="X69" s="195"/>
      <c r="Y69" s="195"/>
      <c r="Z69" s="195"/>
      <c r="AA69" s="199"/>
    </row>
    <row r="70" spans="1:27" ht="15.6" x14ac:dyDescent="0.3">
      <c r="A70" s="56"/>
      <c r="B70" s="65">
        <f t="shared" si="1"/>
        <v>62</v>
      </c>
      <c r="C70" s="73" t="s">
        <v>63</v>
      </c>
      <c r="D70" s="67" t="s">
        <v>8</v>
      </c>
      <c r="E70" s="68"/>
      <c r="F70" s="69">
        <v>0</v>
      </c>
      <c r="G70" s="68">
        <f t="shared" si="0"/>
        <v>0</v>
      </c>
      <c r="H70" s="191"/>
      <c r="I70" s="192"/>
      <c r="J70" s="192"/>
      <c r="K70" s="193"/>
      <c r="L70" s="193"/>
      <c r="M70" s="193"/>
      <c r="N70" s="194"/>
      <c r="O70" s="195"/>
      <c r="P70" s="196"/>
      <c r="Q70" s="195"/>
      <c r="R70" s="196"/>
      <c r="S70" s="195"/>
      <c r="T70" s="181"/>
      <c r="U70" s="197"/>
      <c r="V70" s="198"/>
      <c r="W70" s="197"/>
      <c r="X70" s="195"/>
      <c r="Y70" s="195"/>
      <c r="Z70" s="195"/>
      <c r="AA70" s="199"/>
    </row>
    <row r="71" spans="1:27" ht="15.6" x14ac:dyDescent="0.3">
      <c r="A71" s="56"/>
      <c r="B71" s="65">
        <f t="shared" si="1"/>
        <v>63</v>
      </c>
      <c r="C71" s="73" t="s">
        <v>64</v>
      </c>
      <c r="D71" s="67" t="s">
        <v>8</v>
      </c>
      <c r="E71" s="68"/>
      <c r="F71" s="69">
        <v>0</v>
      </c>
      <c r="G71" s="68">
        <f t="shared" si="0"/>
        <v>0</v>
      </c>
      <c r="H71" s="191"/>
      <c r="I71" s="192"/>
      <c r="J71" s="192"/>
      <c r="K71" s="193"/>
      <c r="L71" s="193"/>
      <c r="M71" s="193"/>
      <c r="N71" s="194"/>
      <c r="O71" s="195"/>
      <c r="P71" s="196"/>
      <c r="Q71" s="195"/>
      <c r="R71" s="196"/>
      <c r="S71" s="195"/>
      <c r="T71" s="181"/>
      <c r="U71" s="197"/>
      <c r="V71" s="198"/>
      <c r="W71" s="197"/>
      <c r="X71" s="195"/>
      <c r="Y71" s="195"/>
      <c r="Z71" s="195"/>
      <c r="AA71" s="199"/>
    </row>
    <row r="72" spans="1:27" ht="15.6" x14ac:dyDescent="0.3">
      <c r="A72" s="56"/>
      <c r="B72" s="65">
        <f t="shared" si="1"/>
        <v>64</v>
      </c>
      <c r="C72" s="74" t="s">
        <v>414</v>
      </c>
      <c r="D72" s="67" t="s">
        <v>65</v>
      </c>
      <c r="E72" s="68">
        <v>1370</v>
      </c>
      <c r="F72" s="69">
        <v>0.9</v>
      </c>
      <c r="G72" s="68">
        <f t="shared" si="0"/>
        <v>1233</v>
      </c>
      <c r="H72" s="191"/>
      <c r="I72" s="192"/>
      <c r="J72" s="192"/>
      <c r="K72" s="193"/>
      <c r="L72" s="193"/>
      <c r="M72" s="193"/>
      <c r="N72" s="194"/>
      <c r="O72" s="195"/>
      <c r="P72" s="196"/>
      <c r="Q72" s="195"/>
      <c r="R72" s="196"/>
      <c r="S72" s="195"/>
      <c r="T72" s="181"/>
      <c r="U72" s="197"/>
      <c r="V72" s="198"/>
      <c r="W72" s="197"/>
      <c r="X72" s="195"/>
      <c r="Y72" s="195"/>
      <c r="Z72" s="195"/>
      <c r="AA72" s="199"/>
    </row>
    <row r="73" spans="1:27" ht="15.6" x14ac:dyDescent="0.3">
      <c r="A73" s="56"/>
      <c r="B73" s="65">
        <f t="shared" si="1"/>
        <v>65</v>
      </c>
      <c r="C73" s="78" t="s">
        <v>66</v>
      </c>
      <c r="D73" s="67" t="s">
        <v>8</v>
      </c>
      <c r="E73" s="68"/>
      <c r="F73" s="69">
        <v>0</v>
      </c>
      <c r="G73" s="68">
        <f t="shared" si="0"/>
        <v>0</v>
      </c>
      <c r="H73" s="191"/>
      <c r="I73" s="192"/>
      <c r="J73" s="192"/>
      <c r="K73" s="193"/>
      <c r="L73" s="193"/>
      <c r="M73" s="193"/>
      <c r="N73" s="194"/>
      <c r="O73" s="195"/>
      <c r="P73" s="196"/>
      <c r="Q73" s="195"/>
      <c r="R73" s="196"/>
      <c r="S73" s="195"/>
      <c r="T73" s="181"/>
      <c r="U73" s="197"/>
      <c r="V73" s="198"/>
      <c r="W73" s="197"/>
      <c r="X73" s="195"/>
      <c r="Y73" s="195"/>
      <c r="Z73" s="195"/>
      <c r="AA73" s="199"/>
    </row>
    <row r="74" spans="1:27" ht="15.6" x14ac:dyDescent="0.3">
      <c r="A74" s="56"/>
      <c r="B74" s="65">
        <f t="shared" si="1"/>
        <v>66</v>
      </c>
      <c r="C74" s="78" t="s">
        <v>641</v>
      </c>
      <c r="D74" s="67" t="s">
        <v>8</v>
      </c>
      <c r="E74" s="68"/>
      <c r="F74" s="69">
        <v>0</v>
      </c>
      <c r="G74" s="68">
        <f t="shared" ref="G74:G137" si="2">+ROUND(E74*$F74,2)</f>
        <v>0</v>
      </c>
      <c r="H74" s="191"/>
      <c r="I74" s="192"/>
      <c r="J74" s="192"/>
      <c r="K74" s="193"/>
      <c r="L74" s="193"/>
      <c r="M74" s="193"/>
      <c r="N74" s="194"/>
      <c r="O74" s="195"/>
      <c r="P74" s="196"/>
      <c r="Q74" s="195"/>
      <c r="R74" s="196"/>
      <c r="S74" s="195"/>
      <c r="T74" s="181"/>
      <c r="U74" s="197"/>
      <c r="V74" s="198"/>
      <c r="W74" s="197"/>
      <c r="X74" s="195"/>
      <c r="Y74" s="195"/>
      <c r="Z74" s="195"/>
      <c r="AA74" s="199"/>
    </row>
    <row r="75" spans="1:27" ht="15.6" x14ac:dyDescent="0.3">
      <c r="A75" s="56"/>
      <c r="B75" s="65">
        <f t="shared" ref="B75:B138" si="3">+B74+1</f>
        <v>67</v>
      </c>
      <c r="C75" s="78" t="s">
        <v>415</v>
      </c>
      <c r="D75" s="67" t="s">
        <v>8</v>
      </c>
      <c r="E75" s="68"/>
      <c r="F75" s="69">
        <v>0</v>
      </c>
      <c r="G75" s="68">
        <f t="shared" si="2"/>
        <v>0</v>
      </c>
      <c r="H75" s="191"/>
      <c r="I75" s="192"/>
      <c r="J75" s="192"/>
      <c r="K75" s="193"/>
      <c r="L75" s="193"/>
      <c r="M75" s="193"/>
      <c r="N75" s="194"/>
      <c r="O75" s="195"/>
      <c r="P75" s="196"/>
      <c r="Q75" s="195"/>
      <c r="R75" s="196"/>
      <c r="S75" s="195"/>
      <c r="T75" s="181"/>
      <c r="U75" s="197"/>
      <c r="V75" s="198"/>
      <c r="W75" s="197"/>
      <c r="X75" s="195"/>
      <c r="Y75" s="195"/>
      <c r="Z75" s="195"/>
      <c r="AA75" s="199"/>
    </row>
    <row r="76" spans="1:27" ht="15.6" x14ac:dyDescent="0.3">
      <c r="A76" s="56"/>
      <c r="B76" s="65">
        <f t="shared" si="3"/>
        <v>68</v>
      </c>
      <c r="C76" s="78" t="s">
        <v>416</v>
      </c>
      <c r="D76" s="67" t="s">
        <v>8</v>
      </c>
      <c r="E76" s="68"/>
      <c r="F76" s="69">
        <v>0</v>
      </c>
      <c r="G76" s="68">
        <f t="shared" si="2"/>
        <v>0</v>
      </c>
      <c r="H76" s="191"/>
      <c r="I76" s="192"/>
      <c r="J76" s="192"/>
      <c r="K76" s="193"/>
      <c r="L76" s="193"/>
      <c r="M76" s="193"/>
      <c r="N76" s="194"/>
      <c r="O76" s="195"/>
      <c r="P76" s="196"/>
      <c r="Q76" s="195"/>
      <c r="R76" s="196"/>
      <c r="S76" s="195"/>
      <c r="T76" s="181"/>
      <c r="U76" s="197"/>
      <c r="V76" s="198"/>
      <c r="W76" s="197"/>
      <c r="X76" s="195"/>
      <c r="Y76" s="195"/>
      <c r="Z76" s="195"/>
      <c r="AA76" s="199"/>
    </row>
    <row r="77" spans="1:27" ht="15.6" x14ac:dyDescent="0.3">
      <c r="A77" s="56"/>
      <c r="B77" s="65">
        <f t="shared" si="3"/>
        <v>69</v>
      </c>
      <c r="C77" s="78" t="s">
        <v>417</v>
      </c>
      <c r="D77" s="67" t="s">
        <v>8</v>
      </c>
      <c r="E77" s="68"/>
      <c r="F77" s="69">
        <v>0</v>
      </c>
      <c r="G77" s="68">
        <f t="shared" si="2"/>
        <v>0</v>
      </c>
      <c r="H77" s="191"/>
      <c r="I77" s="192"/>
      <c r="J77" s="192"/>
      <c r="K77" s="193"/>
      <c r="L77" s="193"/>
      <c r="M77" s="193"/>
      <c r="N77" s="194"/>
      <c r="O77" s="195"/>
      <c r="P77" s="196"/>
      <c r="Q77" s="195"/>
      <c r="R77" s="196"/>
      <c r="S77" s="195"/>
      <c r="T77" s="181"/>
      <c r="U77" s="197"/>
      <c r="V77" s="198"/>
      <c r="W77" s="197"/>
      <c r="X77" s="195"/>
      <c r="Y77" s="195"/>
      <c r="Z77" s="195"/>
      <c r="AA77" s="199"/>
    </row>
    <row r="78" spans="1:27" ht="15.6" x14ac:dyDescent="0.3">
      <c r="A78" s="56"/>
      <c r="B78" s="65">
        <f t="shared" si="3"/>
        <v>70</v>
      </c>
      <c r="C78" s="78" t="s">
        <v>418</v>
      </c>
      <c r="D78" s="67" t="s">
        <v>8</v>
      </c>
      <c r="E78" s="68">
        <v>34</v>
      </c>
      <c r="F78" s="69">
        <v>5.21</v>
      </c>
      <c r="G78" s="68">
        <f t="shared" si="2"/>
        <v>177.14</v>
      </c>
      <c r="H78" s="191"/>
      <c r="I78" s="192"/>
      <c r="J78" s="192"/>
      <c r="K78" s="193"/>
      <c r="L78" s="193"/>
      <c r="M78" s="193"/>
      <c r="N78" s="194"/>
      <c r="O78" s="195"/>
      <c r="P78" s="196"/>
      <c r="Q78" s="195"/>
      <c r="R78" s="196"/>
      <c r="S78" s="195"/>
      <c r="T78" s="181"/>
      <c r="U78" s="197"/>
      <c r="V78" s="198"/>
      <c r="W78" s="197"/>
      <c r="X78" s="195"/>
      <c r="Y78" s="195"/>
      <c r="Z78" s="195"/>
      <c r="AA78" s="199"/>
    </row>
    <row r="79" spans="1:27" ht="15.6" x14ac:dyDescent="0.3">
      <c r="A79" s="56"/>
      <c r="B79" s="65">
        <f t="shared" si="3"/>
        <v>71</v>
      </c>
      <c r="C79" s="78" t="s">
        <v>419</v>
      </c>
      <c r="D79" s="67" t="s">
        <v>8</v>
      </c>
      <c r="E79" s="68"/>
      <c r="F79" s="69">
        <v>0</v>
      </c>
      <c r="G79" s="68">
        <f t="shared" si="2"/>
        <v>0</v>
      </c>
      <c r="H79" s="191"/>
      <c r="I79" s="192"/>
      <c r="J79" s="192"/>
      <c r="K79" s="193"/>
      <c r="L79" s="193"/>
      <c r="M79" s="193"/>
      <c r="N79" s="194"/>
      <c r="O79" s="195"/>
      <c r="P79" s="196"/>
      <c r="Q79" s="195"/>
      <c r="R79" s="196"/>
      <c r="S79" s="195"/>
      <c r="T79" s="181"/>
      <c r="U79" s="197"/>
      <c r="V79" s="198"/>
      <c r="W79" s="197"/>
      <c r="X79" s="195"/>
      <c r="Y79" s="195"/>
      <c r="Z79" s="195"/>
      <c r="AA79" s="199"/>
    </row>
    <row r="80" spans="1:27" ht="15.6" x14ac:dyDescent="0.3">
      <c r="A80" s="56"/>
      <c r="B80" s="65">
        <f t="shared" si="3"/>
        <v>72</v>
      </c>
      <c r="C80" s="78" t="s">
        <v>420</v>
      </c>
      <c r="D80" s="67" t="s">
        <v>8</v>
      </c>
      <c r="E80" s="68"/>
      <c r="F80" s="69">
        <v>0</v>
      </c>
      <c r="G80" s="68">
        <f t="shared" si="2"/>
        <v>0</v>
      </c>
      <c r="H80" s="191"/>
      <c r="I80" s="192"/>
      <c r="J80" s="192"/>
      <c r="K80" s="193"/>
      <c r="L80" s="193"/>
      <c r="M80" s="193"/>
      <c r="N80" s="194"/>
      <c r="O80" s="195"/>
      <c r="P80" s="196"/>
      <c r="Q80" s="195"/>
      <c r="R80" s="196"/>
      <c r="S80" s="195"/>
      <c r="T80" s="181"/>
      <c r="U80" s="197"/>
      <c r="V80" s="198"/>
      <c r="W80" s="197"/>
      <c r="X80" s="195"/>
      <c r="Y80" s="195"/>
      <c r="Z80" s="195"/>
      <c r="AA80" s="199"/>
    </row>
    <row r="81" spans="1:27" ht="15.6" x14ac:dyDescent="0.3">
      <c r="A81" s="56"/>
      <c r="B81" s="65">
        <f t="shared" si="3"/>
        <v>73</v>
      </c>
      <c r="C81" s="78" t="s">
        <v>421</v>
      </c>
      <c r="D81" s="67" t="s">
        <v>8</v>
      </c>
      <c r="E81" s="68">
        <v>97</v>
      </c>
      <c r="F81" s="69">
        <v>6.03</v>
      </c>
      <c r="G81" s="68">
        <f t="shared" si="2"/>
        <v>584.91</v>
      </c>
      <c r="H81" s="191"/>
      <c r="I81" s="192"/>
      <c r="J81" s="192"/>
      <c r="K81" s="193"/>
      <c r="L81" s="193"/>
      <c r="M81" s="193"/>
      <c r="N81" s="194"/>
      <c r="O81" s="195"/>
      <c r="P81" s="196"/>
      <c r="Q81" s="195"/>
      <c r="R81" s="196"/>
      <c r="S81" s="195"/>
      <c r="T81" s="181"/>
      <c r="U81" s="197"/>
      <c r="V81" s="198"/>
      <c r="W81" s="197"/>
      <c r="X81" s="195"/>
      <c r="Y81" s="195"/>
      <c r="Z81" s="195"/>
      <c r="AA81" s="199"/>
    </row>
    <row r="82" spans="1:27" ht="15.6" x14ac:dyDescent="0.3">
      <c r="A82" s="56"/>
      <c r="B82" s="65">
        <f t="shared" si="3"/>
        <v>74</v>
      </c>
      <c r="C82" s="70" t="s">
        <v>67</v>
      </c>
      <c r="D82" s="67" t="s">
        <v>8</v>
      </c>
      <c r="E82" s="68"/>
      <c r="F82" s="69">
        <v>0</v>
      </c>
      <c r="G82" s="68">
        <f t="shared" si="2"/>
        <v>0</v>
      </c>
      <c r="H82" s="191"/>
      <c r="I82" s="192"/>
      <c r="J82" s="192"/>
      <c r="K82" s="193"/>
      <c r="L82" s="193"/>
      <c r="M82" s="193"/>
      <c r="N82" s="194"/>
      <c r="O82" s="195"/>
      <c r="P82" s="196"/>
      <c r="Q82" s="195"/>
      <c r="R82" s="196"/>
      <c r="S82" s="195"/>
      <c r="T82" s="181"/>
      <c r="U82" s="197"/>
      <c r="V82" s="198"/>
      <c r="W82" s="197"/>
      <c r="X82" s="195"/>
      <c r="Y82" s="195"/>
      <c r="Z82" s="195"/>
      <c r="AA82" s="199"/>
    </row>
    <row r="83" spans="1:27" ht="15.6" x14ac:dyDescent="0.3">
      <c r="A83" s="56"/>
      <c r="B83" s="65">
        <f t="shared" si="3"/>
        <v>75</v>
      </c>
      <c r="C83" s="70" t="s">
        <v>68</v>
      </c>
      <c r="D83" s="67" t="s">
        <v>8</v>
      </c>
      <c r="E83" s="68"/>
      <c r="F83" s="69">
        <v>0</v>
      </c>
      <c r="G83" s="68">
        <f t="shared" si="2"/>
        <v>0</v>
      </c>
      <c r="H83" s="191"/>
      <c r="I83" s="192"/>
      <c r="J83" s="192"/>
      <c r="K83" s="193"/>
      <c r="L83" s="193"/>
      <c r="M83" s="193"/>
      <c r="N83" s="194"/>
      <c r="O83" s="195"/>
      <c r="P83" s="196"/>
      <c r="Q83" s="195"/>
      <c r="R83" s="196"/>
      <c r="S83" s="195"/>
      <c r="T83" s="181"/>
      <c r="U83" s="197"/>
      <c r="V83" s="198"/>
      <c r="W83" s="197"/>
      <c r="X83" s="195"/>
      <c r="Y83" s="195"/>
      <c r="Z83" s="195"/>
      <c r="AA83" s="199"/>
    </row>
    <row r="84" spans="1:27" ht="15.6" x14ac:dyDescent="0.3">
      <c r="A84" s="56"/>
      <c r="B84" s="65">
        <f t="shared" si="3"/>
        <v>76</v>
      </c>
      <c r="C84" s="70" t="s">
        <v>69</v>
      </c>
      <c r="D84" s="67" t="s">
        <v>8</v>
      </c>
      <c r="E84" s="68"/>
      <c r="F84" s="69">
        <v>0</v>
      </c>
      <c r="G84" s="68">
        <f t="shared" si="2"/>
        <v>0</v>
      </c>
      <c r="H84" s="191"/>
      <c r="I84" s="192"/>
      <c r="J84" s="192"/>
      <c r="K84" s="193"/>
      <c r="L84" s="193"/>
      <c r="M84" s="193"/>
      <c r="N84" s="194"/>
      <c r="O84" s="195"/>
      <c r="P84" s="196"/>
      <c r="Q84" s="195"/>
      <c r="R84" s="196"/>
      <c r="S84" s="195"/>
      <c r="T84" s="181"/>
      <c r="U84" s="197"/>
      <c r="V84" s="198"/>
      <c r="W84" s="197"/>
      <c r="X84" s="195"/>
      <c r="Y84" s="195"/>
      <c r="Z84" s="195"/>
      <c r="AA84" s="199"/>
    </row>
    <row r="85" spans="1:27" ht="24" customHeight="1" x14ac:dyDescent="0.3">
      <c r="A85" s="56"/>
      <c r="B85" s="65">
        <f t="shared" si="3"/>
        <v>77</v>
      </c>
      <c r="C85" s="70" t="s">
        <v>70</v>
      </c>
      <c r="D85" s="67" t="s">
        <v>8</v>
      </c>
      <c r="E85" s="68"/>
      <c r="F85" s="69">
        <v>0</v>
      </c>
      <c r="G85" s="68">
        <f t="shared" si="2"/>
        <v>0</v>
      </c>
      <c r="H85" s="191"/>
      <c r="I85" s="192"/>
      <c r="J85" s="192"/>
      <c r="K85" s="193"/>
      <c r="L85" s="193"/>
      <c r="M85" s="193"/>
      <c r="N85" s="194"/>
      <c r="O85" s="195"/>
      <c r="P85" s="196"/>
      <c r="Q85" s="195"/>
      <c r="R85" s="196"/>
      <c r="S85" s="195"/>
      <c r="T85" s="181"/>
      <c r="U85" s="197"/>
      <c r="V85" s="198"/>
      <c r="W85" s="197"/>
      <c r="X85" s="195"/>
      <c r="Y85" s="195"/>
      <c r="Z85" s="195"/>
      <c r="AA85" s="199"/>
    </row>
    <row r="86" spans="1:27" ht="15.6" x14ac:dyDescent="0.3">
      <c r="A86" s="56"/>
      <c r="B86" s="65">
        <f t="shared" si="3"/>
        <v>78</v>
      </c>
      <c r="C86" s="66" t="s">
        <v>71</v>
      </c>
      <c r="D86" s="67" t="s">
        <v>65</v>
      </c>
      <c r="E86" s="68"/>
      <c r="F86" s="69">
        <v>0</v>
      </c>
      <c r="G86" s="68">
        <f t="shared" si="2"/>
        <v>0</v>
      </c>
      <c r="H86" s="191"/>
      <c r="I86" s="192"/>
      <c r="J86" s="192"/>
      <c r="K86" s="193"/>
      <c r="L86" s="193"/>
      <c r="M86" s="193"/>
      <c r="N86" s="194"/>
      <c r="O86" s="195"/>
      <c r="P86" s="196"/>
      <c r="Q86" s="195"/>
      <c r="R86" s="196"/>
      <c r="S86" s="195"/>
      <c r="T86" s="181"/>
      <c r="U86" s="197"/>
      <c r="V86" s="198"/>
      <c r="W86" s="197"/>
      <c r="X86" s="195"/>
      <c r="Y86" s="195"/>
      <c r="Z86" s="195"/>
      <c r="AA86" s="199"/>
    </row>
    <row r="87" spans="1:27" ht="15.6" x14ac:dyDescent="0.3">
      <c r="A87" s="56"/>
      <c r="B87" s="65">
        <f t="shared" si="3"/>
        <v>79</v>
      </c>
      <c r="C87" s="66" t="s">
        <v>72</v>
      </c>
      <c r="D87" s="67" t="s">
        <v>65</v>
      </c>
      <c r="E87" s="68"/>
      <c r="F87" s="69">
        <v>0</v>
      </c>
      <c r="G87" s="68">
        <f t="shared" si="2"/>
        <v>0</v>
      </c>
      <c r="H87" s="191"/>
      <c r="I87" s="192"/>
      <c r="J87" s="192"/>
      <c r="K87" s="193"/>
      <c r="L87" s="193"/>
      <c r="M87" s="193"/>
      <c r="N87" s="194"/>
      <c r="O87" s="195"/>
      <c r="P87" s="196"/>
      <c r="Q87" s="195"/>
      <c r="R87" s="196"/>
      <c r="S87" s="195"/>
      <c r="T87" s="181"/>
      <c r="U87" s="197"/>
      <c r="V87" s="198"/>
      <c r="W87" s="197"/>
      <c r="X87" s="195"/>
      <c r="Y87" s="195"/>
      <c r="Z87" s="195"/>
      <c r="AA87" s="199"/>
    </row>
    <row r="88" spans="1:27" ht="15.6" x14ac:dyDescent="0.3">
      <c r="A88" s="56"/>
      <c r="B88" s="65">
        <f t="shared" si="3"/>
        <v>80</v>
      </c>
      <c r="C88" s="66" t="s">
        <v>73</v>
      </c>
      <c r="D88" s="67" t="s">
        <v>65</v>
      </c>
      <c r="E88" s="68"/>
      <c r="F88" s="69">
        <v>0</v>
      </c>
      <c r="G88" s="68">
        <f t="shared" si="2"/>
        <v>0</v>
      </c>
      <c r="H88" s="191"/>
      <c r="I88" s="192"/>
      <c r="J88" s="192"/>
      <c r="K88" s="193"/>
      <c r="L88" s="193"/>
      <c r="M88" s="193"/>
      <c r="N88" s="194"/>
      <c r="O88" s="195"/>
      <c r="P88" s="196"/>
      <c r="Q88" s="195"/>
      <c r="R88" s="196"/>
      <c r="S88" s="195"/>
      <c r="T88" s="181"/>
      <c r="U88" s="197"/>
      <c r="V88" s="198"/>
      <c r="W88" s="197"/>
      <c r="X88" s="195"/>
      <c r="Y88" s="195"/>
      <c r="Z88" s="195"/>
      <c r="AA88" s="199"/>
    </row>
    <row r="89" spans="1:27" ht="15.6" x14ac:dyDescent="0.3">
      <c r="A89" s="56"/>
      <c r="B89" s="65">
        <f t="shared" si="3"/>
        <v>81</v>
      </c>
      <c r="C89" s="66" t="s">
        <v>74</v>
      </c>
      <c r="D89" s="67" t="s">
        <v>65</v>
      </c>
      <c r="E89" s="68"/>
      <c r="F89" s="69">
        <v>0</v>
      </c>
      <c r="G89" s="68">
        <f t="shared" si="2"/>
        <v>0</v>
      </c>
      <c r="H89" s="191"/>
      <c r="I89" s="192"/>
      <c r="J89" s="192"/>
      <c r="K89" s="193"/>
      <c r="L89" s="193"/>
      <c r="M89" s="193"/>
      <c r="N89" s="194"/>
      <c r="O89" s="195"/>
      <c r="P89" s="196"/>
      <c r="Q89" s="195"/>
      <c r="R89" s="196"/>
      <c r="S89" s="195"/>
      <c r="T89" s="181"/>
      <c r="U89" s="197"/>
      <c r="V89" s="198"/>
      <c r="W89" s="197"/>
      <c r="X89" s="195"/>
      <c r="Y89" s="195"/>
      <c r="Z89" s="195"/>
      <c r="AA89" s="199"/>
    </row>
    <row r="90" spans="1:27" ht="15.6" x14ac:dyDescent="0.3">
      <c r="A90" s="56"/>
      <c r="B90" s="65">
        <f t="shared" si="3"/>
        <v>82</v>
      </c>
      <c r="C90" s="66" t="s">
        <v>75</v>
      </c>
      <c r="D90" s="67" t="s">
        <v>65</v>
      </c>
      <c r="E90" s="68"/>
      <c r="F90" s="69">
        <v>0</v>
      </c>
      <c r="G90" s="68">
        <f t="shared" si="2"/>
        <v>0</v>
      </c>
      <c r="H90" s="191"/>
      <c r="I90" s="192"/>
      <c r="J90" s="192"/>
      <c r="K90" s="193"/>
      <c r="L90" s="193"/>
      <c r="M90" s="193"/>
      <c r="N90" s="194"/>
      <c r="O90" s="195"/>
      <c r="P90" s="196"/>
      <c r="Q90" s="195"/>
      <c r="R90" s="196"/>
      <c r="S90" s="195"/>
      <c r="T90" s="181"/>
      <c r="U90" s="197"/>
      <c r="V90" s="198"/>
      <c r="W90" s="197"/>
      <c r="X90" s="195"/>
      <c r="Y90" s="195"/>
      <c r="Z90" s="195"/>
      <c r="AA90" s="199"/>
    </row>
    <row r="91" spans="1:27" ht="15.6" x14ac:dyDescent="0.3">
      <c r="A91" s="56"/>
      <c r="B91" s="65">
        <f t="shared" si="3"/>
        <v>83</v>
      </c>
      <c r="C91" s="66" t="s">
        <v>76</v>
      </c>
      <c r="D91" s="67" t="s">
        <v>65</v>
      </c>
      <c r="E91" s="68"/>
      <c r="F91" s="69">
        <v>0</v>
      </c>
      <c r="G91" s="68">
        <f t="shared" si="2"/>
        <v>0</v>
      </c>
      <c r="H91" s="191"/>
      <c r="I91" s="192"/>
      <c r="J91" s="192"/>
      <c r="K91" s="193"/>
      <c r="L91" s="193"/>
      <c r="M91" s="193"/>
      <c r="N91" s="194"/>
      <c r="O91" s="195"/>
      <c r="P91" s="196"/>
      <c r="Q91" s="195"/>
      <c r="R91" s="196"/>
      <c r="S91" s="195"/>
      <c r="T91" s="181"/>
      <c r="U91" s="197"/>
      <c r="V91" s="198"/>
      <c r="W91" s="197"/>
      <c r="X91" s="195"/>
      <c r="Y91" s="195"/>
      <c r="Z91" s="195"/>
      <c r="AA91" s="199"/>
    </row>
    <row r="92" spans="1:27" ht="15.6" x14ac:dyDescent="0.3">
      <c r="A92" s="56"/>
      <c r="B92" s="65">
        <f t="shared" si="3"/>
        <v>84</v>
      </c>
      <c r="C92" s="66" t="s">
        <v>77</v>
      </c>
      <c r="D92" s="67" t="s">
        <v>65</v>
      </c>
      <c r="E92" s="68">
        <v>7477.11</v>
      </c>
      <c r="F92" s="69">
        <v>1.92</v>
      </c>
      <c r="G92" s="68">
        <f t="shared" si="2"/>
        <v>14356.05</v>
      </c>
      <c r="H92" s="191"/>
      <c r="I92" s="192"/>
      <c r="J92" s="192"/>
      <c r="K92" s="193"/>
      <c r="L92" s="193"/>
      <c r="M92" s="193"/>
      <c r="N92" s="194"/>
      <c r="O92" s="195"/>
      <c r="P92" s="196"/>
      <c r="Q92" s="195"/>
      <c r="R92" s="196"/>
      <c r="S92" s="195"/>
      <c r="T92" s="181"/>
      <c r="U92" s="197"/>
      <c r="V92" s="198"/>
      <c r="W92" s="197"/>
      <c r="X92" s="195"/>
      <c r="Y92" s="195"/>
      <c r="Z92" s="195"/>
      <c r="AA92" s="199"/>
    </row>
    <row r="93" spans="1:27" ht="15.6" x14ac:dyDescent="0.3">
      <c r="A93" s="56"/>
      <c r="B93" s="65">
        <f t="shared" si="3"/>
        <v>85</v>
      </c>
      <c r="C93" s="66" t="s">
        <v>78</v>
      </c>
      <c r="D93" s="67" t="s">
        <v>65</v>
      </c>
      <c r="E93" s="68"/>
      <c r="F93" s="69">
        <v>0</v>
      </c>
      <c r="G93" s="68">
        <f t="shared" si="2"/>
        <v>0</v>
      </c>
      <c r="H93" s="191"/>
      <c r="I93" s="192"/>
      <c r="J93" s="192"/>
      <c r="K93" s="193"/>
      <c r="L93" s="193"/>
      <c r="M93" s="193"/>
      <c r="N93" s="194"/>
      <c r="O93" s="195"/>
      <c r="P93" s="196"/>
      <c r="Q93" s="195"/>
      <c r="R93" s="196"/>
      <c r="S93" s="195"/>
      <c r="T93" s="181"/>
      <c r="U93" s="197"/>
      <c r="V93" s="198"/>
      <c r="W93" s="197"/>
      <c r="X93" s="195"/>
      <c r="Y93" s="195"/>
      <c r="Z93" s="195"/>
      <c r="AA93" s="199"/>
    </row>
    <row r="94" spans="1:27" ht="15.6" x14ac:dyDescent="0.3">
      <c r="A94" s="56"/>
      <c r="B94" s="65">
        <f t="shared" si="3"/>
        <v>86</v>
      </c>
      <c r="C94" s="66" t="s">
        <v>79</v>
      </c>
      <c r="D94" s="67" t="s">
        <v>65</v>
      </c>
      <c r="E94" s="68">
        <v>22431.329999999998</v>
      </c>
      <c r="F94" s="69">
        <v>2.99</v>
      </c>
      <c r="G94" s="68">
        <f t="shared" si="2"/>
        <v>67069.679999999993</v>
      </c>
      <c r="H94" s="191"/>
      <c r="I94" s="192"/>
      <c r="J94" s="192"/>
      <c r="K94" s="193"/>
      <c r="L94" s="193"/>
      <c r="M94" s="193"/>
      <c r="N94" s="194"/>
      <c r="O94" s="195"/>
      <c r="P94" s="196"/>
      <c r="Q94" s="195"/>
      <c r="R94" s="196"/>
      <c r="S94" s="195"/>
      <c r="T94" s="181"/>
      <c r="U94" s="197"/>
      <c r="V94" s="198"/>
      <c r="W94" s="197"/>
      <c r="X94" s="195"/>
      <c r="Y94" s="195"/>
      <c r="Z94" s="195"/>
      <c r="AA94" s="199"/>
    </row>
    <row r="95" spans="1:27" ht="20.399999999999999" customHeight="1" x14ac:dyDescent="0.3">
      <c r="A95" s="56"/>
      <c r="B95" s="65">
        <f t="shared" si="3"/>
        <v>87</v>
      </c>
      <c r="C95" s="75" t="str">
        <f>+'[1]Cálculo de Materiales 2022 2023'!C205</f>
        <v>Cable de Al desnudo Tipo ACAR, No. 300 MCM, 19 hilos</v>
      </c>
      <c r="D95" s="76" t="s">
        <v>8</v>
      </c>
      <c r="E95" s="68"/>
      <c r="F95" s="69">
        <v>0</v>
      </c>
      <c r="G95" s="68">
        <f t="shared" si="2"/>
        <v>0</v>
      </c>
      <c r="H95" s="191"/>
      <c r="I95" s="192"/>
      <c r="J95" s="192"/>
      <c r="K95" s="193"/>
      <c r="L95" s="193"/>
      <c r="M95" s="193"/>
      <c r="N95" s="194"/>
      <c r="O95" s="195"/>
      <c r="P95" s="196"/>
      <c r="Q95" s="195"/>
      <c r="R95" s="196"/>
      <c r="S95" s="195"/>
      <c r="T95" s="181"/>
      <c r="U95" s="197"/>
      <c r="V95" s="198"/>
      <c r="W95" s="197"/>
      <c r="X95" s="195"/>
      <c r="Y95" s="195"/>
      <c r="Z95" s="195"/>
      <c r="AA95" s="199"/>
    </row>
    <row r="96" spans="1:27" ht="24" customHeight="1" x14ac:dyDescent="0.3">
      <c r="A96" s="56"/>
      <c r="B96" s="65">
        <f t="shared" si="3"/>
        <v>88</v>
      </c>
      <c r="C96" s="66" t="s">
        <v>80</v>
      </c>
      <c r="D96" s="67" t="s">
        <v>65</v>
      </c>
      <c r="E96" s="68"/>
      <c r="F96" s="69">
        <v>0</v>
      </c>
      <c r="G96" s="68">
        <f t="shared" si="2"/>
        <v>0</v>
      </c>
      <c r="H96" s="191"/>
      <c r="I96" s="192"/>
      <c r="J96" s="192"/>
      <c r="K96" s="193"/>
      <c r="L96" s="193"/>
      <c r="M96" s="193"/>
      <c r="N96" s="194"/>
      <c r="O96" s="195"/>
      <c r="P96" s="196"/>
      <c r="Q96" s="195"/>
      <c r="R96" s="196"/>
      <c r="S96" s="195"/>
      <c r="T96" s="181"/>
      <c r="U96" s="197"/>
      <c r="V96" s="198"/>
      <c r="W96" s="197"/>
      <c r="X96" s="195"/>
      <c r="Y96" s="195"/>
      <c r="Z96" s="195"/>
      <c r="AA96" s="199"/>
    </row>
    <row r="97" spans="1:27" ht="24" customHeight="1" x14ac:dyDescent="0.3">
      <c r="A97" s="56"/>
      <c r="B97" s="65">
        <f t="shared" si="3"/>
        <v>89</v>
      </c>
      <c r="C97" s="66" t="s">
        <v>81</v>
      </c>
      <c r="D97" s="67" t="s">
        <v>65</v>
      </c>
      <c r="E97" s="68"/>
      <c r="F97" s="69">
        <v>0</v>
      </c>
      <c r="G97" s="68">
        <f t="shared" si="2"/>
        <v>0</v>
      </c>
      <c r="H97" s="191"/>
      <c r="I97" s="192"/>
      <c r="J97" s="192"/>
      <c r="K97" s="193"/>
      <c r="L97" s="193"/>
      <c r="M97" s="193"/>
      <c r="N97" s="194"/>
      <c r="O97" s="195"/>
      <c r="P97" s="196"/>
      <c r="Q97" s="195"/>
      <c r="R97" s="196"/>
      <c r="S97" s="195"/>
      <c r="T97" s="181"/>
      <c r="U97" s="197"/>
      <c r="V97" s="198"/>
      <c r="W97" s="197"/>
      <c r="X97" s="195"/>
      <c r="Y97" s="195"/>
      <c r="Z97" s="195"/>
      <c r="AA97" s="199"/>
    </row>
    <row r="98" spans="1:27" ht="24" customHeight="1" x14ac:dyDescent="0.3">
      <c r="A98" s="56"/>
      <c r="B98" s="65">
        <f t="shared" si="3"/>
        <v>90</v>
      </c>
      <c r="C98" s="66" t="s">
        <v>82</v>
      </c>
      <c r="D98" s="67" t="s">
        <v>65</v>
      </c>
      <c r="E98" s="68"/>
      <c r="F98" s="69">
        <v>0</v>
      </c>
      <c r="G98" s="68">
        <f t="shared" si="2"/>
        <v>0</v>
      </c>
      <c r="H98" s="191"/>
      <c r="I98" s="192"/>
      <c r="J98" s="192"/>
      <c r="K98" s="193"/>
      <c r="L98" s="193"/>
      <c r="M98" s="193"/>
      <c r="N98" s="194"/>
      <c r="O98" s="195"/>
      <c r="P98" s="196"/>
      <c r="Q98" s="195"/>
      <c r="R98" s="196"/>
      <c r="S98" s="195"/>
      <c r="T98" s="181"/>
      <c r="U98" s="197"/>
      <c r="V98" s="198"/>
      <c r="W98" s="197"/>
      <c r="X98" s="195"/>
      <c r="Y98" s="195"/>
      <c r="Z98" s="195"/>
      <c r="AA98" s="199"/>
    </row>
    <row r="99" spans="1:27" ht="24" customHeight="1" x14ac:dyDescent="0.3">
      <c r="A99" s="56"/>
      <c r="B99" s="65">
        <f t="shared" si="3"/>
        <v>91</v>
      </c>
      <c r="C99" s="66" t="s">
        <v>83</v>
      </c>
      <c r="D99" s="67" t="s">
        <v>65</v>
      </c>
      <c r="E99" s="68"/>
      <c r="F99" s="69">
        <v>0</v>
      </c>
      <c r="G99" s="68">
        <f t="shared" si="2"/>
        <v>0</v>
      </c>
      <c r="H99" s="191"/>
      <c r="I99" s="192"/>
      <c r="J99" s="192"/>
      <c r="K99" s="193"/>
      <c r="L99" s="193"/>
      <c r="M99" s="193"/>
      <c r="N99" s="194"/>
      <c r="O99" s="195"/>
      <c r="P99" s="196"/>
      <c r="Q99" s="195"/>
      <c r="R99" s="196"/>
      <c r="S99" s="195"/>
      <c r="T99" s="181"/>
      <c r="U99" s="197"/>
      <c r="V99" s="198"/>
      <c r="W99" s="197"/>
      <c r="X99" s="195"/>
      <c r="Y99" s="195"/>
      <c r="Z99" s="195"/>
      <c r="AA99" s="199"/>
    </row>
    <row r="100" spans="1:27" ht="24" customHeight="1" x14ac:dyDescent="0.3">
      <c r="A100" s="56"/>
      <c r="B100" s="65">
        <f t="shared" si="3"/>
        <v>92</v>
      </c>
      <c r="C100" s="66" t="s">
        <v>84</v>
      </c>
      <c r="D100" s="67" t="s">
        <v>65</v>
      </c>
      <c r="E100" s="79"/>
      <c r="F100" s="69">
        <v>0</v>
      </c>
      <c r="G100" s="68">
        <f t="shared" si="2"/>
        <v>0</v>
      </c>
      <c r="H100" s="191"/>
      <c r="I100" s="192"/>
      <c r="J100" s="192"/>
      <c r="K100" s="193"/>
      <c r="L100" s="193"/>
      <c r="M100" s="193"/>
      <c r="N100" s="194"/>
      <c r="O100" s="195"/>
      <c r="P100" s="196"/>
      <c r="Q100" s="195"/>
      <c r="R100" s="196"/>
      <c r="S100" s="195"/>
      <c r="T100" s="181"/>
      <c r="U100" s="197"/>
      <c r="V100" s="198"/>
      <c r="W100" s="197"/>
      <c r="X100" s="195"/>
      <c r="Y100" s="195"/>
      <c r="Z100" s="195"/>
      <c r="AA100" s="199"/>
    </row>
    <row r="101" spans="1:27" ht="24" customHeight="1" x14ac:dyDescent="0.3">
      <c r="A101" s="56"/>
      <c r="B101" s="65">
        <f t="shared" si="3"/>
        <v>93</v>
      </c>
      <c r="C101" s="66" t="s">
        <v>85</v>
      </c>
      <c r="D101" s="67" t="s">
        <v>65</v>
      </c>
      <c r="E101" s="68">
        <v>1000</v>
      </c>
      <c r="F101" s="69">
        <v>3.57</v>
      </c>
      <c r="G101" s="68">
        <f t="shared" si="2"/>
        <v>3570</v>
      </c>
      <c r="H101" s="191"/>
      <c r="I101" s="192"/>
      <c r="J101" s="192"/>
      <c r="K101" s="193"/>
      <c r="L101" s="193"/>
      <c r="M101" s="193"/>
      <c r="N101" s="194"/>
      <c r="O101" s="195"/>
      <c r="P101" s="196"/>
      <c r="Q101" s="195"/>
      <c r="R101" s="196"/>
      <c r="S101" s="195"/>
      <c r="T101" s="181"/>
      <c r="U101" s="197"/>
      <c r="V101" s="198"/>
      <c r="W101" s="197"/>
      <c r="X101" s="195"/>
      <c r="Y101" s="195"/>
      <c r="Z101" s="195"/>
      <c r="AA101" s="199"/>
    </row>
    <row r="102" spans="1:27" ht="24" customHeight="1" x14ac:dyDescent="0.3">
      <c r="A102" s="56"/>
      <c r="B102" s="65">
        <f t="shared" si="3"/>
        <v>94</v>
      </c>
      <c r="C102" s="66" t="s">
        <v>86</v>
      </c>
      <c r="D102" s="67" t="s">
        <v>65</v>
      </c>
      <c r="E102" s="68"/>
      <c r="F102" s="69">
        <v>0</v>
      </c>
      <c r="G102" s="68">
        <f t="shared" si="2"/>
        <v>0</v>
      </c>
      <c r="H102" s="191"/>
      <c r="I102" s="192"/>
      <c r="J102" s="192"/>
      <c r="K102" s="193"/>
      <c r="L102" s="193"/>
      <c r="M102" s="193"/>
      <c r="N102" s="194"/>
      <c r="O102" s="195"/>
      <c r="P102" s="196"/>
      <c r="Q102" s="195"/>
      <c r="R102" s="196"/>
      <c r="S102" s="195"/>
      <c r="T102" s="181"/>
      <c r="U102" s="197"/>
      <c r="V102" s="198"/>
      <c r="W102" s="197"/>
      <c r="X102" s="195"/>
      <c r="Y102" s="195"/>
      <c r="Z102" s="195"/>
      <c r="AA102" s="199"/>
    </row>
    <row r="103" spans="1:27" ht="15.6" x14ac:dyDescent="0.3">
      <c r="A103" s="56"/>
      <c r="B103" s="65">
        <f t="shared" si="3"/>
        <v>95</v>
      </c>
      <c r="C103" s="70" t="s">
        <v>87</v>
      </c>
      <c r="D103" s="67" t="s">
        <v>8</v>
      </c>
      <c r="E103" s="68"/>
      <c r="F103" s="69">
        <v>0</v>
      </c>
      <c r="G103" s="68">
        <f t="shared" si="2"/>
        <v>0</v>
      </c>
      <c r="H103" s="191"/>
      <c r="I103" s="192"/>
      <c r="J103" s="192"/>
      <c r="K103" s="193"/>
      <c r="L103" s="193"/>
      <c r="M103" s="193"/>
      <c r="N103" s="194"/>
      <c r="O103" s="195"/>
      <c r="P103" s="196"/>
      <c r="Q103" s="195"/>
      <c r="R103" s="196"/>
      <c r="S103" s="195"/>
      <c r="T103" s="181"/>
      <c r="U103" s="197"/>
      <c r="V103" s="198"/>
      <c r="W103" s="197"/>
      <c r="X103" s="195"/>
      <c r="Y103" s="195"/>
      <c r="Z103" s="195"/>
      <c r="AA103" s="199"/>
    </row>
    <row r="104" spans="1:27" ht="15.6" x14ac:dyDescent="0.3">
      <c r="A104" s="56"/>
      <c r="B104" s="65">
        <f t="shared" si="3"/>
        <v>96</v>
      </c>
      <c r="C104" s="70" t="s">
        <v>88</v>
      </c>
      <c r="D104" s="67" t="s">
        <v>8</v>
      </c>
      <c r="E104" s="68"/>
      <c r="F104" s="69">
        <v>0</v>
      </c>
      <c r="G104" s="68">
        <f t="shared" si="2"/>
        <v>0</v>
      </c>
      <c r="H104" s="191"/>
      <c r="I104" s="192"/>
      <c r="J104" s="192"/>
      <c r="K104" s="193"/>
      <c r="L104" s="193"/>
      <c r="M104" s="193"/>
      <c r="N104" s="194"/>
      <c r="O104" s="195"/>
      <c r="P104" s="196"/>
      <c r="Q104" s="195"/>
      <c r="R104" s="196"/>
      <c r="S104" s="195"/>
      <c r="T104" s="181"/>
      <c r="U104" s="197"/>
      <c r="V104" s="198"/>
      <c r="W104" s="197"/>
      <c r="X104" s="195"/>
      <c r="Y104" s="195"/>
      <c r="Z104" s="195"/>
      <c r="AA104" s="199"/>
    </row>
    <row r="105" spans="1:27" ht="15.6" x14ac:dyDescent="0.3">
      <c r="A105" s="56"/>
      <c r="B105" s="65">
        <f t="shared" si="3"/>
        <v>97</v>
      </c>
      <c r="C105" s="70" t="s">
        <v>89</v>
      </c>
      <c r="D105" s="67" t="s">
        <v>8</v>
      </c>
      <c r="E105" s="68"/>
      <c r="F105" s="69">
        <v>0</v>
      </c>
      <c r="G105" s="68">
        <f t="shared" si="2"/>
        <v>0</v>
      </c>
      <c r="H105" s="191"/>
      <c r="I105" s="192"/>
      <c r="J105" s="192"/>
      <c r="K105" s="193"/>
      <c r="L105" s="193"/>
      <c r="M105" s="193"/>
      <c r="N105" s="194"/>
      <c r="O105" s="195"/>
      <c r="P105" s="196"/>
      <c r="Q105" s="195"/>
      <c r="R105" s="196"/>
      <c r="S105" s="195"/>
      <c r="T105" s="181"/>
      <c r="U105" s="197"/>
      <c r="V105" s="198"/>
      <c r="W105" s="197"/>
      <c r="X105" s="195"/>
      <c r="Y105" s="195"/>
      <c r="Z105" s="195"/>
      <c r="AA105" s="199"/>
    </row>
    <row r="106" spans="1:27" ht="15.6" x14ac:dyDescent="0.3">
      <c r="A106" s="56"/>
      <c r="B106" s="65">
        <f t="shared" si="3"/>
        <v>98</v>
      </c>
      <c r="C106" s="70" t="s">
        <v>90</v>
      </c>
      <c r="D106" s="67" t="s">
        <v>8</v>
      </c>
      <c r="E106" s="68">
        <v>34</v>
      </c>
      <c r="F106" s="69">
        <v>11.23</v>
      </c>
      <c r="G106" s="68">
        <f t="shared" si="2"/>
        <v>381.82</v>
      </c>
      <c r="H106" s="191"/>
      <c r="I106" s="192"/>
      <c r="J106" s="192"/>
      <c r="K106" s="193"/>
      <c r="L106" s="193"/>
      <c r="M106" s="193"/>
      <c r="N106" s="194"/>
      <c r="O106" s="195"/>
      <c r="P106" s="196"/>
      <c r="Q106" s="195"/>
      <c r="R106" s="196"/>
      <c r="S106" s="195"/>
      <c r="T106" s="181"/>
      <c r="U106" s="197"/>
      <c r="V106" s="198"/>
      <c r="W106" s="197"/>
      <c r="X106" s="195"/>
      <c r="Y106" s="195"/>
      <c r="Z106" s="195"/>
      <c r="AA106" s="199"/>
    </row>
    <row r="107" spans="1:27" ht="15.6" x14ac:dyDescent="0.3">
      <c r="A107" s="56"/>
      <c r="B107" s="65">
        <f t="shared" si="3"/>
        <v>99</v>
      </c>
      <c r="C107" s="70" t="s">
        <v>91</v>
      </c>
      <c r="D107" s="67" t="s">
        <v>8</v>
      </c>
      <c r="E107" s="68"/>
      <c r="F107" s="69">
        <v>0</v>
      </c>
      <c r="G107" s="68">
        <f t="shared" si="2"/>
        <v>0</v>
      </c>
      <c r="H107" s="191"/>
      <c r="I107" s="192"/>
      <c r="J107" s="192"/>
      <c r="K107" s="193"/>
      <c r="L107" s="193"/>
      <c r="M107" s="193"/>
      <c r="N107" s="194"/>
      <c r="O107" s="195"/>
      <c r="P107" s="196"/>
      <c r="Q107" s="195"/>
      <c r="R107" s="196"/>
      <c r="S107" s="195"/>
      <c r="T107" s="181"/>
      <c r="U107" s="197"/>
      <c r="V107" s="198"/>
      <c r="W107" s="197"/>
      <c r="X107" s="195"/>
      <c r="Y107" s="195"/>
      <c r="Z107" s="195"/>
      <c r="AA107" s="199"/>
    </row>
    <row r="108" spans="1:27" ht="24" customHeight="1" x14ac:dyDescent="0.3">
      <c r="A108" s="56"/>
      <c r="B108" s="65">
        <f t="shared" si="3"/>
        <v>100</v>
      </c>
      <c r="C108" s="70" t="s">
        <v>374</v>
      </c>
      <c r="D108" s="67" t="s">
        <v>8</v>
      </c>
      <c r="E108" s="68">
        <v>195</v>
      </c>
      <c r="F108" s="69">
        <v>13.44</v>
      </c>
      <c r="G108" s="68">
        <f t="shared" si="2"/>
        <v>2620.8000000000002</v>
      </c>
      <c r="H108" s="191"/>
      <c r="I108" s="192"/>
      <c r="J108" s="192"/>
      <c r="K108" s="193"/>
      <c r="L108" s="193"/>
      <c r="M108" s="193"/>
      <c r="N108" s="194"/>
      <c r="O108" s="195"/>
      <c r="P108" s="196"/>
      <c r="Q108" s="195"/>
      <c r="R108" s="196"/>
      <c r="S108" s="195"/>
      <c r="T108" s="181"/>
      <c r="U108" s="197"/>
      <c r="V108" s="198"/>
      <c r="W108" s="197"/>
      <c r="X108" s="195"/>
      <c r="Y108" s="195"/>
      <c r="Z108" s="195"/>
      <c r="AA108" s="199"/>
    </row>
    <row r="109" spans="1:27" ht="24" customHeight="1" x14ac:dyDescent="0.3">
      <c r="A109" s="56"/>
      <c r="B109" s="65">
        <f t="shared" si="3"/>
        <v>101</v>
      </c>
      <c r="C109" s="70" t="s">
        <v>92</v>
      </c>
      <c r="D109" s="67" t="s">
        <v>8</v>
      </c>
      <c r="E109" s="68"/>
      <c r="F109" s="69">
        <v>0</v>
      </c>
      <c r="G109" s="68">
        <f t="shared" si="2"/>
        <v>0</v>
      </c>
      <c r="H109" s="191"/>
      <c r="I109" s="192"/>
      <c r="J109" s="192"/>
      <c r="K109" s="193"/>
      <c r="L109" s="193"/>
      <c r="M109" s="193"/>
      <c r="N109" s="194"/>
      <c r="O109" s="195"/>
      <c r="P109" s="196"/>
      <c r="Q109" s="195"/>
      <c r="R109" s="196"/>
      <c r="S109" s="195"/>
      <c r="T109" s="181"/>
      <c r="U109" s="197"/>
      <c r="V109" s="198"/>
      <c r="W109" s="197"/>
      <c r="X109" s="195"/>
      <c r="Y109" s="195"/>
      <c r="Z109" s="195"/>
      <c r="AA109" s="199"/>
    </row>
    <row r="110" spans="1:27" ht="24" customHeight="1" x14ac:dyDescent="0.3">
      <c r="A110" s="56"/>
      <c r="B110" s="65">
        <f t="shared" si="3"/>
        <v>102</v>
      </c>
      <c r="C110" s="70" t="s">
        <v>93</v>
      </c>
      <c r="D110" s="67" t="s">
        <v>8</v>
      </c>
      <c r="E110" s="68"/>
      <c r="F110" s="69">
        <v>0</v>
      </c>
      <c r="G110" s="68">
        <f t="shared" si="2"/>
        <v>0</v>
      </c>
      <c r="H110" s="191"/>
      <c r="I110" s="192"/>
      <c r="J110" s="192"/>
      <c r="K110" s="193"/>
      <c r="L110" s="193"/>
      <c r="M110" s="193"/>
      <c r="N110" s="194"/>
      <c r="O110" s="195"/>
      <c r="P110" s="196"/>
      <c r="Q110" s="195"/>
      <c r="R110" s="196"/>
      <c r="S110" s="195"/>
      <c r="T110" s="181"/>
      <c r="U110" s="197"/>
      <c r="V110" s="198"/>
      <c r="W110" s="197"/>
      <c r="X110" s="195"/>
      <c r="Y110" s="195"/>
      <c r="Z110" s="195"/>
      <c r="AA110" s="199"/>
    </row>
    <row r="111" spans="1:27" ht="15.6" x14ac:dyDescent="0.3">
      <c r="A111" s="56"/>
      <c r="B111" s="65">
        <f t="shared" si="3"/>
        <v>103</v>
      </c>
      <c r="C111" s="70" t="s">
        <v>94</v>
      </c>
      <c r="D111" s="67" t="s">
        <v>8</v>
      </c>
      <c r="E111" s="68"/>
      <c r="F111" s="69">
        <v>0</v>
      </c>
      <c r="G111" s="68">
        <f t="shared" si="2"/>
        <v>0</v>
      </c>
      <c r="H111" s="191"/>
      <c r="I111" s="192"/>
      <c r="J111" s="192"/>
      <c r="K111" s="193"/>
      <c r="L111" s="193"/>
      <c r="M111" s="193"/>
      <c r="N111" s="194"/>
      <c r="O111" s="195"/>
      <c r="P111" s="196"/>
      <c r="Q111" s="195"/>
      <c r="R111" s="196"/>
      <c r="S111" s="195"/>
      <c r="T111" s="181"/>
      <c r="U111" s="197"/>
      <c r="V111" s="198"/>
      <c r="W111" s="197"/>
      <c r="X111" s="195"/>
      <c r="Y111" s="195"/>
      <c r="Z111" s="195"/>
      <c r="AA111" s="199"/>
    </row>
    <row r="112" spans="1:27" ht="15.6" x14ac:dyDescent="0.3">
      <c r="A112" s="56"/>
      <c r="B112" s="65">
        <f t="shared" si="3"/>
        <v>104</v>
      </c>
      <c r="C112" s="70" t="s">
        <v>95</v>
      </c>
      <c r="D112" s="67" t="s">
        <v>8</v>
      </c>
      <c r="E112" s="68"/>
      <c r="F112" s="69">
        <v>0</v>
      </c>
      <c r="G112" s="68">
        <f t="shared" si="2"/>
        <v>0</v>
      </c>
      <c r="H112" s="191"/>
      <c r="I112" s="192"/>
      <c r="J112" s="192"/>
      <c r="K112" s="193"/>
      <c r="L112" s="193"/>
      <c r="M112" s="193"/>
      <c r="N112" s="194"/>
      <c r="O112" s="195"/>
      <c r="P112" s="196"/>
      <c r="Q112" s="195"/>
      <c r="R112" s="196"/>
      <c r="S112" s="195"/>
      <c r="T112" s="181"/>
      <c r="U112" s="197"/>
      <c r="V112" s="198"/>
      <c r="W112" s="197"/>
      <c r="X112" s="195"/>
      <c r="Y112" s="195"/>
      <c r="Z112" s="195"/>
      <c r="AA112" s="199"/>
    </row>
    <row r="113" spans="1:27" ht="15.6" x14ac:dyDescent="0.3">
      <c r="A113" s="56"/>
      <c r="B113" s="65">
        <f t="shared" si="3"/>
        <v>105</v>
      </c>
      <c r="C113" s="70" t="s">
        <v>96</v>
      </c>
      <c r="D113" s="67" t="s">
        <v>8</v>
      </c>
      <c r="E113" s="68">
        <v>6</v>
      </c>
      <c r="F113" s="69">
        <v>43.57</v>
      </c>
      <c r="G113" s="68">
        <f t="shared" si="2"/>
        <v>261.42</v>
      </c>
      <c r="H113" s="191"/>
      <c r="I113" s="192"/>
      <c r="J113" s="192"/>
      <c r="K113" s="193"/>
      <c r="L113" s="193"/>
      <c r="M113" s="193"/>
      <c r="N113" s="194"/>
      <c r="O113" s="195"/>
      <c r="P113" s="196"/>
      <c r="Q113" s="195"/>
      <c r="R113" s="196"/>
      <c r="S113" s="195"/>
      <c r="T113" s="181"/>
      <c r="U113" s="197"/>
      <c r="V113" s="198"/>
      <c r="W113" s="197"/>
      <c r="X113" s="195"/>
      <c r="Y113" s="195"/>
      <c r="Z113" s="195"/>
      <c r="AA113" s="199"/>
    </row>
    <row r="114" spans="1:27" ht="15.6" x14ac:dyDescent="0.3">
      <c r="A114" s="56"/>
      <c r="B114" s="65">
        <f t="shared" si="3"/>
        <v>106</v>
      </c>
      <c r="C114" s="66" t="s">
        <v>97</v>
      </c>
      <c r="D114" s="67" t="s">
        <v>8</v>
      </c>
      <c r="E114" s="68"/>
      <c r="F114" s="69">
        <v>0</v>
      </c>
      <c r="G114" s="68">
        <f t="shared" si="2"/>
        <v>0</v>
      </c>
      <c r="H114" s="191"/>
      <c r="I114" s="192"/>
      <c r="J114" s="192"/>
      <c r="K114" s="193"/>
      <c r="L114" s="193"/>
      <c r="M114" s="193"/>
      <c r="N114" s="194"/>
      <c r="O114" s="195"/>
      <c r="P114" s="196"/>
      <c r="Q114" s="195"/>
      <c r="R114" s="196"/>
      <c r="S114" s="195"/>
      <c r="T114" s="181"/>
      <c r="U114" s="197"/>
      <c r="V114" s="198"/>
      <c r="W114" s="197"/>
      <c r="X114" s="195"/>
      <c r="Y114" s="195"/>
      <c r="Z114" s="195"/>
      <c r="AA114" s="199"/>
    </row>
    <row r="115" spans="1:27" ht="15.6" x14ac:dyDescent="0.3">
      <c r="A115" s="56"/>
      <c r="B115" s="65">
        <f t="shared" si="3"/>
        <v>107</v>
      </c>
      <c r="C115" s="66" t="s">
        <v>98</v>
      </c>
      <c r="D115" s="67" t="s">
        <v>8</v>
      </c>
      <c r="E115" s="68"/>
      <c r="F115" s="69">
        <v>0</v>
      </c>
      <c r="G115" s="68">
        <f t="shared" si="2"/>
        <v>0</v>
      </c>
      <c r="H115" s="191"/>
      <c r="I115" s="192"/>
      <c r="J115" s="192"/>
      <c r="K115" s="193"/>
      <c r="L115" s="193"/>
      <c r="M115" s="193"/>
      <c r="N115" s="194"/>
      <c r="O115" s="195"/>
      <c r="P115" s="196"/>
      <c r="Q115" s="195"/>
      <c r="R115" s="196"/>
      <c r="S115" s="195"/>
      <c r="T115" s="181"/>
      <c r="U115" s="197"/>
      <c r="V115" s="198"/>
      <c r="W115" s="197"/>
      <c r="X115" s="195"/>
      <c r="Y115" s="195"/>
      <c r="Z115" s="195"/>
      <c r="AA115" s="199"/>
    </row>
    <row r="116" spans="1:27" ht="15.6" x14ac:dyDescent="0.3">
      <c r="A116" s="56"/>
      <c r="B116" s="65">
        <f t="shared" si="3"/>
        <v>108</v>
      </c>
      <c r="C116" s="66" t="s">
        <v>99</v>
      </c>
      <c r="D116" s="67" t="s">
        <v>8</v>
      </c>
      <c r="E116" s="68">
        <v>5</v>
      </c>
      <c r="F116" s="69">
        <v>151.80000000000001</v>
      </c>
      <c r="G116" s="68">
        <f t="shared" si="2"/>
        <v>759</v>
      </c>
      <c r="H116" s="191"/>
      <c r="I116" s="192"/>
      <c r="J116" s="192"/>
      <c r="K116" s="193"/>
      <c r="L116" s="193"/>
      <c r="M116" s="193"/>
      <c r="N116" s="194"/>
      <c r="O116" s="195"/>
      <c r="P116" s="196"/>
      <c r="Q116" s="195"/>
      <c r="R116" s="196"/>
      <c r="S116" s="195"/>
      <c r="T116" s="181"/>
      <c r="U116" s="197"/>
      <c r="V116" s="198"/>
      <c r="W116" s="197"/>
      <c r="X116" s="195"/>
      <c r="Y116" s="195"/>
      <c r="Z116" s="195"/>
      <c r="AA116" s="199"/>
    </row>
    <row r="117" spans="1:27" ht="15.6" x14ac:dyDescent="0.3">
      <c r="A117" s="56"/>
      <c r="B117" s="65">
        <f t="shared" si="3"/>
        <v>109</v>
      </c>
      <c r="C117" s="66" t="s">
        <v>100</v>
      </c>
      <c r="D117" s="67" t="s">
        <v>8</v>
      </c>
      <c r="E117" s="68">
        <v>12</v>
      </c>
      <c r="F117" s="69">
        <v>160.47999999999999</v>
      </c>
      <c r="G117" s="68">
        <f t="shared" si="2"/>
        <v>1925.76</v>
      </c>
      <c r="H117" s="191"/>
      <c r="I117" s="192"/>
      <c r="J117" s="192"/>
      <c r="K117" s="193"/>
      <c r="L117" s="193"/>
      <c r="M117" s="193"/>
      <c r="N117" s="194"/>
      <c r="O117" s="195"/>
      <c r="P117" s="196"/>
      <c r="Q117" s="195"/>
      <c r="R117" s="196"/>
      <c r="S117" s="195"/>
      <c r="T117" s="181"/>
      <c r="U117" s="197"/>
      <c r="V117" s="198"/>
      <c r="W117" s="197"/>
      <c r="X117" s="195"/>
      <c r="Y117" s="195"/>
      <c r="Z117" s="195"/>
      <c r="AA117" s="199"/>
    </row>
    <row r="118" spans="1:27" ht="15.6" x14ac:dyDescent="0.3">
      <c r="A118" s="56"/>
      <c r="B118" s="65">
        <f t="shared" si="3"/>
        <v>110</v>
      </c>
      <c r="C118" s="66" t="s">
        <v>422</v>
      </c>
      <c r="D118" s="67" t="s">
        <v>8</v>
      </c>
      <c r="E118" s="68"/>
      <c r="F118" s="69">
        <v>0</v>
      </c>
      <c r="G118" s="68">
        <f t="shared" si="2"/>
        <v>0</v>
      </c>
      <c r="H118" s="191"/>
      <c r="I118" s="192"/>
      <c r="J118" s="192"/>
      <c r="K118" s="193"/>
      <c r="L118" s="193"/>
      <c r="M118" s="193"/>
      <c r="N118" s="194"/>
      <c r="O118" s="195"/>
      <c r="P118" s="196"/>
      <c r="Q118" s="195"/>
      <c r="R118" s="196"/>
      <c r="S118" s="195"/>
      <c r="T118" s="181"/>
      <c r="U118" s="197"/>
      <c r="V118" s="198"/>
      <c r="W118" s="197"/>
      <c r="X118" s="195"/>
      <c r="Y118" s="195"/>
      <c r="Z118" s="195"/>
      <c r="AA118" s="199"/>
    </row>
    <row r="119" spans="1:27" ht="15.6" x14ac:dyDescent="0.3">
      <c r="A119" s="56"/>
      <c r="B119" s="65">
        <f t="shared" si="3"/>
        <v>111</v>
      </c>
      <c r="C119" s="66" t="s">
        <v>423</v>
      </c>
      <c r="D119" s="67" t="s">
        <v>8</v>
      </c>
      <c r="E119" s="68"/>
      <c r="F119" s="69">
        <v>0</v>
      </c>
      <c r="G119" s="68">
        <f t="shared" si="2"/>
        <v>0</v>
      </c>
      <c r="H119" s="191"/>
      <c r="I119" s="192"/>
      <c r="J119" s="192"/>
      <c r="K119" s="193"/>
      <c r="L119" s="193"/>
      <c r="M119" s="193"/>
      <c r="N119" s="194"/>
      <c r="O119" s="195"/>
      <c r="P119" s="196"/>
      <c r="Q119" s="195"/>
      <c r="R119" s="196"/>
      <c r="S119" s="195"/>
      <c r="T119" s="181"/>
      <c r="U119" s="197"/>
      <c r="V119" s="198"/>
      <c r="W119" s="197"/>
      <c r="X119" s="195"/>
      <c r="Y119" s="195"/>
      <c r="Z119" s="195"/>
      <c r="AA119" s="199"/>
    </row>
    <row r="120" spans="1:27" ht="15.6" x14ac:dyDescent="0.3">
      <c r="A120" s="56"/>
      <c r="B120" s="65">
        <f t="shared" si="3"/>
        <v>112</v>
      </c>
      <c r="C120" s="66" t="s">
        <v>424</v>
      </c>
      <c r="D120" s="67" t="s">
        <v>8</v>
      </c>
      <c r="E120" s="68"/>
      <c r="F120" s="69">
        <v>0</v>
      </c>
      <c r="G120" s="68">
        <f t="shared" si="2"/>
        <v>0</v>
      </c>
      <c r="H120" s="191"/>
      <c r="I120" s="192"/>
      <c r="J120" s="192"/>
      <c r="K120" s="193"/>
      <c r="L120" s="193"/>
      <c r="M120" s="193"/>
      <c r="N120" s="194"/>
      <c r="O120" s="195"/>
      <c r="P120" s="196"/>
      <c r="Q120" s="195"/>
      <c r="R120" s="196"/>
      <c r="S120" s="195"/>
      <c r="T120" s="181"/>
      <c r="U120" s="197"/>
      <c r="V120" s="198"/>
      <c r="W120" s="197"/>
      <c r="X120" s="195"/>
      <c r="Y120" s="195"/>
      <c r="Z120" s="195"/>
      <c r="AA120" s="199"/>
    </row>
    <row r="121" spans="1:27" ht="24" customHeight="1" x14ac:dyDescent="0.3">
      <c r="A121" s="56"/>
      <c r="B121" s="65">
        <f t="shared" si="3"/>
        <v>113</v>
      </c>
      <c r="C121" s="80" t="s">
        <v>389</v>
      </c>
      <c r="D121" s="67" t="s">
        <v>8</v>
      </c>
      <c r="E121" s="68"/>
      <c r="F121" s="69">
        <v>0</v>
      </c>
      <c r="G121" s="68">
        <f t="shared" si="2"/>
        <v>0</v>
      </c>
      <c r="H121" s="191"/>
      <c r="I121" s="192"/>
      <c r="J121" s="192"/>
      <c r="K121" s="193"/>
      <c r="L121" s="193"/>
      <c r="M121" s="193"/>
      <c r="N121" s="194"/>
      <c r="O121" s="195"/>
      <c r="P121" s="196"/>
      <c r="Q121" s="195"/>
      <c r="R121" s="196"/>
      <c r="S121" s="195"/>
      <c r="T121" s="181"/>
      <c r="U121" s="197"/>
      <c r="V121" s="198"/>
      <c r="W121" s="197"/>
      <c r="X121" s="195"/>
      <c r="Y121" s="195"/>
      <c r="Z121" s="195"/>
      <c r="AA121" s="199"/>
    </row>
    <row r="122" spans="1:27" ht="15.6" x14ac:dyDescent="0.3">
      <c r="A122" s="56"/>
      <c r="B122" s="65">
        <f t="shared" si="3"/>
        <v>114</v>
      </c>
      <c r="C122" s="78" t="s">
        <v>425</v>
      </c>
      <c r="D122" s="67" t="s">
        <v>8</v>
      </c>
      <c r="E122" s="68"/>
      <c r="F122" s="69">
        <v>0</v>
      </c>
      <c r="G122" s="68">
        <f t="shared" si="2"/>
        <v>0</v>
      </c>
      <c r="H122" s="191"/>
      <c r="I122" s="192"/>
      <c r="J122" s="192"/>
      <c r="K122" s="193"/>
      <c r="L122" s="193"/>
      <c r="M122" s="193"/>
      <c r="N122" s="194"/>
      <c r="O122" s="195"/>
      <c r="P122" s="196"/>
      <c r="Q122" s="195"/>
      <c r="R122" s="196"/>
      <c r="S122" s="195"/>
      <c r="T122" s="181"/>
      <c r="U122" s="197"/>
      <c r="V122" s="198"/>
      <c r="W122" s="197"/>
      <c r="X122" s="195"/>
      <c r="Y122" s="195"/>
      <c r="Z122" s="195"/>
      <c r="AA122" s="199"/>
    </row>
    <row r="123" spans="1:27" ht="15.6" x14ac:dyDescent="0.3">
      <c r="A123" s="56"/>
      <c r="B123" s="65">
        <f t="shared" si="3"/>
        <v>115</v>
      </c>
      <c r="C123" s="78" t="s">
        <v>426</v>
      </c>
      <c r="D123" s="67" t="s">
        <v>8</v>
      </c>
      <c r="E123" s="68"/>
      <c r="F123" s="69">
        <v>0</v>
      </c>
      <c r="G123" s="68">
        <f t="shared" si="2"/>
        <v>0</v>
      </c>
      <c r="H123" s="191"/>
      <c r="I123" s="192"/>
      <c r="J123" s="192"/>
      <c r="K123" s="193"/>
      <c r="L123" s="193"/>
      <c r="M123" s="193"/>
      <c r="N123" s="194"/>
      <c r="O123" s="195"/>
      <c r="P123" s="196"/>
      <c r="Q123" s="195"/>
      <c r="R123" s="196"/>
      <c r="S123" s="195"/>
      <c r="T123" s="181"/>
      <c r="U123" s="197"/>
      <c r="V123" s="198"/>
      <c r="W123" s="197"/>
      <c r="X123" s="195"/>
      <c r="Y123" s="195"/>
      <c r="Z123" s="195"/>
      <c r="AA123" s="199"/>
    </row>
    <row r="124" spans="1:27" ht="15.6" x14ac:dyDescent="0.3">
      <c r="A124" s="56"/>
      <c r="B124" s="65">
        <f t="shared" si="3"/>
        <v>116</v>
      </c>
      <c r="C124" s="78" t="s">
        <v>427</v>
      </c>
      <c r="D124" s="67" t="s">
        <v>8</v>
      </c>
      <c r="E124" s="68"/>
      <c r="F124" s="69">
        <v>0</v>
      </c>
      <c r="G124" s="68">
        <f t="shared" si="2"/>
        <v>0</v>
      </c>
      <c r="H124" s="191"/>
      <c r="I124" s="192"/>
      <c r="J124" s="192"/>
      <c r="K124" s="193"/>
      <c r="L124" s="193"/>
      <c r="M124" s="193"/>
      <c r="N124" s="194"/>
      <c r="O124" s="195"/>
      <c r="P124" s="196"/>
      <c r="Q124" s="195"/>
      <c r="R124" s="196"/>
      <c r="S124" s="195"/>
      <c r="T124" s="181"/>
      <c r="U124" s="197"/>
      <c r="V124" s="198"/>
      <c r="W124" s="197"/>
      <c r="X124" s="195"/>
      <c r="Y124" s="195"/>
      <c r="Z124" s="195"/>
      <c r="AA124" s="199"/>
    </row>
    <row r="125" spans="1:27" ht="24" customHeight="1" x14ac:dyDescent="0.3">
      <c r="A125" s="56"/>
      <c r="B125" s="65">
        <f t="shared" si="3"/>
        <v>117</v>
      </c>
      <c r="C125" s="78" t="s">
        <v>428</v>
      </c>
      <c r="D125" s="67" t="s">
        <v>8</v>
      </c>
      <c r="E125" s="68">
        <v>14</v>
      </c>
      <c r="F125" s="69">
        <v>20.3</v>
      </c>
      <c r="G125" s="68">
        <f t="shared" si="2"/>
        <v>284.2</v>
      </c>
      <c r="H125" s="191"/>
      <c r="I125" s="192"/>
      <c r="J125" s="192"/>
      <c r="K125" s="193"/>
      <c r="L125" s="193"/>
      <c r="M125" s="193"/>
      <c r="N125" s="194"/>
      <c r="O125" s="195"/>
      <c r="P125" s="196"/>
      <c r="Q125" s="195"/>
      <c r="R125" s="196"/>
      <c r="S125" s="195"/>
      <c r="T125" s="181"/>
      <c r="U125" s="197"/>
      <c r="V125" s="198"/>
      <c r="W125" s="197"/>
      <c r="X125" s="195"/>
      <c r="Y125" s="195"/>
      <c r="Z125" s="195"/>
      <c r="AA125" s="199"/>
    </row>
    <row r="126" spans="1:27" ht="15.6" x14ac:dyDescent="0.3">
      <c r="A126" s="56"/>
      <c r="B126" s="65">
        <f t="shared" si="3"/>
        <v>118</v>
      </c>
      <c r="C126" s="78" t="s">
        <v>429</v>
      </c>
      <c r="D126" s="67" t="s">
        <v>8</v>
      </c>
      <c r="E126" s="68"/>
      <c r="F126" s="69">
        <v>0</v>
      </c>
      <c r="G126" s="68">
        <f t="shared" si="2"/>
        <v>0</v>
      </c>
      <c r="H126" s="191"/>
      <c r="I126" s="192"/>
      <c r="J126" s="192"/>
      <c r="K126" s="193"/>
      <c r="L126" s="193"/>
      <c r="M126" s="193"/>
      <c r="N126" s="194"/>
      <c r="O126" s="195"/>
      <c r="P126" s="196"/>
      <c r="Q126" s="195"/>
      <c r="R126" s="196"/>
      <c r="S126" s="195"/>
      <c r="T126" s="181"/>
      <c r="U126" s="197"/>
      <c r="V126" s="198"/>
      <c r="W126" s="197"/>
      <c r="X126" s="195"/>
      <c r="Y126" s="195"/>
      <c r="Z126" s="195"/>
      <c r="AA126" s="199"/>
    </row>
    <row r="127" spans="1:27" ht="15.6" x14ac:dyDescent="0.3">
      <c r="A127" s="56"/>
      <c r="B127" s="65">
        <f t="shared" si="3"/>
        <v>119</v>
      </c>
      <c r="C127" s="78" t="s">
        <v>430</v>
      </c>
      <c r="D127" s="67" t="s">
        <v>8</v>
      </c>
      <c r="E127" s="68"/>
      <c r="F127" s="69">
        <v>0</v>
      </c>
      <c r="G127" s="68">
        <f t="shared" si="2"/>
        <v>0</v>
      </c>
      <c r="H127" s="191"/>
      <c r="I127" s="192"/>
      <c r="J127" s="192"/>
      <c r="K127" s="193"/>
      <c r="L127" s="193"/>
      <c r="M127" s="193"/>
      <c r="N127" s="194"/>
      <c r="O127" s="195"/>
      <c r="P127" s="196"/>
      <c r="Q127" s="195"/>
      <c r="R127" s="196"/>
      <c r="S127" s="195"/>
      <c r="T127" s="181"/>
      <c r="U127" s="197"/>
      <c r="V127" s="198"/>
      <c r="W127" s="197"/>
      <c r="X127" s="195"/>
      <c r="Y127" s="195"/>
      <c r="Z127" s="195"/>
      <c r="AA127" s="199"/>
    </row>
    <row r="128" spans="1:27" ht="15.6" x14ac:dyDescent="0.3">
      <c r="A128" s="56"/>
      <c r="B128" s="65">
        <f t="shared" si="3"/>
        <v>120</v>
      </c>
      <c r="C128" s="78" t="s">
        <v>431</v>
      </c>
      <c r="D128" s="67" t="s">
        <v>8</v>
      </c>
      <c r="E128" s="68"/>
      <c r="F128" s="69">
        <v>0</v>
      </c>
      <c r="G128" s="68">
        <f t="shared" si="2"/>
        <v>0</v>
      </c>
      <c r="H128" s="191"/>
      <c r="I128" s="192"/>
      <c r="J128" s="192"/>
      <c r="K128" s="193"/>
      <c r="L128" s="193"/>
      <c r="M128" s="193"/>
      <c r="N128" s="194"/>
      <c r="O128" s="195"/>
      <c r="P128" s="196"/>
      <c r="Q128" s="195"/>
      <c r="R128" s="196"/>
      <c r="S128" s="195"/>
      <c r="T128" s="181"/>
      <c r="U128" s="197"/>
      <c r="V128" s="198"/>
      <c r="W128" s="197"/>
      <c r="X128" s="195"/>
      <c r="Y128" s="195"/>
      <c r="Z128" s="195"/>
      <c r="AA128" s="199"/>
    </row>
    <row r="129" spans="1:27" ht="15.6" x14ac:dyDescent="0.3">
      <c r="A129" s="56"/>
      <c r="B129" s="65">
        <f t="shared" si="3"/>
        <v>121</v>
      </c>
      <c r="C129" s="78" t="s">
        <v>101</v>
      </c>
      <c r="D129" s="67" t="s">
        <v>8</v>
      </c>
      <c r="E129" s="68"/>
      <c r="F129" s="69">
        <v>0</v>
      </c>
      <c r="G129" s="68">
        <f t="shared" si="2"/>
        <v>0</v>
      </c>
      <c r="H129" s="191"/>
      <c r="I129" s="192"/>
      <c r="J129" s="192"/>
      <c r="K129" s="193"/>
      <c r="L129" s="193"/>
      <c r="M129" s="193"/>
      <c r="N129" s="194"/>
      <c r="O129" s="195"/>
      <c r="P129" s="196"/>
      <c r="Q129" s="195"/>
      <c r="R129" s="196"/>
      <c r="S129" s="195"/>
      <c r="T129" s="181"/>
      <c r="U129" s="197"/>
      <c r="V129" s="198"/>
      <c r="W129" s="197"/>
      <c r="X129" s="195"/>
      <c r="Y129" s="195"/>
      <c r="Z129" s="195"/>
      <c r="AA129" s="199"/>
    </row>
    <row r="130" spans="1:27" ht="15.6" x14ac:dyDescent="0.3">
      <c r="A130" s="56"/>
      <c r="B130" s="65">
        <f t="shared" si="3"/>
        <v>122</v>
      </c>
      <c r="C130" s="78" t="s">
        <v>102</v>
      </c>
      <c r="D130" s="67" t="s">
        <v>8</v>
      </c>
      <c r="E130" s="68"/>
      <c r="F130" s="69">
        <v>0</v>
      </c>
      <c r="G130" s="68">
        <f t="shared" si="2"/>
        <v>0</v>
      </c>
      <c r="H130" s="191"/>
      <c r="I130" s="192"/>
      <c r="J130" s="192"/>
      <c r="K130" s="193"/>
      <c r="L130" s="193"/>
      <c r="M130" s="193"/>
      <c r="N130" s="194"/>
      <c r="O130" s="195"/>
      <c r="P130" s="196"/>
      <c r="Q130" s="195"/>
      <c r="R130" s="196"/>
      <c r="S130" s="195"/>
      <c r="T130" s="181"/>
      <c r="U130" s="197"/>
      <c r="V130" s="198"/>
      <c r="W130" s="197"/>
      <c r="X130" s="195"/>
      <c r="Y130" s="195"/>
      <c r="Z130" s="195"/>
      <c r="AA130" s="199"/>
    </row>
    <row r="131" spans="1:27" ht="24" customHeight="1" x14ac:dyDescent="0.3">
      <c r="A131" s="56"/>
      <c r="B131" s="65">
        <f t="shared" si="3"/>
        <v>123</v>
      </c>
      <c r="C131" s="66" t="s">
        <v>103</v>
      </c>
      <c r="D131" s="67" t="s">
        <v>8</v>
      </c>
      <c r="E131" s="68">
        <v>10</v>
      </c>
      <c r="F131" s="69">
        <v>17.09</v>
      </c>
      <c r="G131" s="68">
        <f t="shared" si="2"/>
        <v>170.9</v>
      </c>
      <c r="H131" s="191"/>
      <c r="I131" s="192"/>
      <c r="J131" s="192"/>
      <c r="K131" s="193"/>
      <c r="L131" s="193"/>
      <c r="M131" s="193"/>
      <c r="N131" s="194"/>
      <c r="O131" s="195"/>
      <c r="P131" s="196"/>
      <c r="Q131" s="195"/>
      <c r="R131" s="196"/>
      <c r="S131" s="195"/>
      <c r="T131" s="181"/>
      <c r="U131" s="197"/>
      <c r="V131" s="198"/>
      <c r="W131" s="197"/>
      <c r="X131" s="195"/>
      <c r="Y131" s="195"/>
      <c r="Z131" s="195"/>
      <c r="AA131" s="199"/>
    </row>
    <row r="132" spans="1:27" ht="15.6" x14ac:dyDescent="0.3">
      <c r="A132" s="56"/>
      <c r="B132" s="65">
        <f t="shared" si="3"/>
        <v>124</v>
      </c>
      <c r="C132" s="66" t="s">
        <v>104</v>
      </c>
      <c r="D132" s="67" t="s">
        <v>65</v>
      </c>
      <c r="E132" s="68">
        <v>60</v>
      </c>
      <c r="F132" s="69">
        <v>1.6</v>
      </c>
      <c r="G132" s="68">
        <f t="shared" si="2"/>
        <v>96</v>
      </c>
      <c r="H132" s="191"/>
      <c r="I132" s="192"/>
      <c r="J132" s="192"/>
      <c r="K132" s="193"/>
      <c r="L132" s="193"/>
      <c r="M132" s="193"/>
      <c r="N132" s="194"/>
      <c r="O132" s="195"/>
      <c r="P132" s="196"/>
      <c r="Q132" s="195"/>
      <c r="R132" s="196"/>
      <c r="S132" s="195"/>
      <c r="T132" s="181"/>
      <c r="U132" s="197"/>
      <c r="V132" s="198"/>
      <c r="W132" s="197"/>
      <c r="X132" s="195"/>
      <c r="Y132" s="195"/>
      <c r="Z132" s="195"/>
      <c r="AA132" s="199"/>
    </row>
    <row r="133" spans="1:27" ht="15.6" x14ac:dyDescent="0.3">
      <c r="A133" s="56"/>
      <c r="B133" s="65">
        <f t="shared" si="3"/>
        <v>125</v>
      </c>
      <c r="C133" s="66" t="s">
        <v>105</v>
      </c>
      <c r="D133" s="67" t="s">
        <v>65</v>
      </c>
      <c r="E133" s="68"/>
      <c r="F133" s="69">
        <v>0</v>
      </c>
      <c r="G133" s="68">
        <f t="shared" si="2"/>
        <v>0</v>
      </c>
      <c r="H133" s="191"/>
      <c r="I133" s="192"/>
      <c r="J133" s="192"/>
      <c r="K133" s="193"/>
      <c r="L133" s="193"/>
      <c r="M133" s="193"/>
      <c r="N133" s="194"/>
      <c r="O133" s="195"/>
      <c r="P133" s="196"/>
      <c r="Q133" s="195"/>
      <c r="R133" s="196"/>
      <c r="S133" s="195"/>
      <c r="T133" s="181"/>
      <c r="U133" s="197"/>
      <c r="V133" s="198"/>
      <c r="W133" s="197"/>
      <c r="X133" s="195"/>
      <c r="Y133" s="195"/>
      <c r="Z133" s="195"/>
      <c r="AA133" s="199"/>
    </row>
    <row r="134" spans="1:27" ht="15.6" x14ac:dyDescent="0.3">
      <c r="A134" s="56"/>
      <c r="B134" s="65">
        <f t="shared" si="3"/>
        <v>126</v>
      </c>
      <c r="C134" s="66" t="s">
        <v>106</v>
      </c>
      <c r="D134" s="67" t="s">
        <v>65</v>
      </c>
      <c r="E134" s="68"/>
      <c r="F134" s="69">
        <v>0</v>
      </c>
      <c r="G134" s="68">
        <f t="shared" si="2"/>
        <v>0</v>
      </c>
      <c r="H134" s="191"/>
      <c r="I134" s="192"/>
      <c r="J134" s="192"/>
      <c r="K134" s="193"/>
      <c r="L134" s="193"/>
      <c r="M134" s="193"/>
      <c r="N134" s="194"/>
      <c r="O134" s="195"/>
      <c r="P134" s="196"/>
      <c r="Q134" s="195"/>
      <c r="R134" s="196"/>
      <c r="S134" s="195"/>
      <c r="T134" s="181"/>
      <c r="U134" s="197"/>
      <c r="V134" s="198"/>
      <c r="W134" s="197"/>
      <c r="X134" s="195"/>
      <c r="Y134" s="195"/>
      <c r="Z134" s="195"/>
      <c r="AA134" s="199"/>
    </row>
    <row r="135" spans="1:27" ht="15.6" x14ac:dyDescent="0.3">
      <c r="A135" s="56"/>
      <c r="B135" s="65">
        <f t="shared" si="3"/>
        <v>127</v>
      </c>
      <c r="C135" s="66" t="s">
        <v>107</v>
      </c>
      <c r="D135" s="67" t="s">
        <v>65</v>
      </c>
      <c r="E135" s="68"/>
      <c r="F135" s="69">
        <v>0</v>
      </c>
      <c r="G135" s="68">
        <f t="shared" si="2"/>
        <v>0</v>
      </c>
      <c r="H135" s="191"/>
      <c r="I135" s="192"/>
      <c r="J135" s="192"/>
      <c r="K135" s="193"/>
      <c r="L135" s="193"/>
      <c r="M135" s="193"/>
      <c r="N135" s="194"/>
      <c r="O135" s="195"/>
      <c r="P135" s="196"/>
      <c r="Q135" s="195"/>
      <c r="R135" s="196"/>
      <c r="S135" s="195"/>
      <c r="T135" s="181"/>
      <c r="U135" s="197"/>
      <c r="V135" s="198"/>
      <c r="W135" s="197"/>
      <c r="X135" s="195"/>
      <c r="Y135" s="195"/>
      <c r="Z135" s="195"/>
      <c r="AA135" s="199"/>
    </row>
    <row r="136" spans="1:27" ht="15.6" x14ac:dyDescent="0.3">
      <c r="A136" s="56"/>
      <c r="B136" s="65">
        <f t="shared" si="3"/>
        <v>128</v>
      </c>
      <c r="C136" s="74" t="s">
        <v>108</v>
      </c>
      <c r="D136" s="67" t="s">
        <v>65</v>
      </c>
      <c r="E136" s="68"/>
      <c r="F136" s="69">
        <v>0</v>
      </c>
      <c r="G136" s="68">
        <f t="shared" si="2"/>
        <v>0</v>
      </c>
      <c r="H136" s="191"/>
      <c r="I136" s="192"/>
      <c r="J136" s="192"/>
      <c r="K136" s="193"/>
      <c r="L136" s="193"/>
      <c r="M136" s="193"/>
      <c r="N136" s="194"/>
      <c r="O136" s="195"/>
      <c r="P136" s="196"/>
      <c r="Q136" s="195"/>
      <c r="R136" s="196"/>
      <c r="S136" s="195"/>
      <c r="T136" s="181"/>
      <c r="U136" s="197"/>
      <c r="V136" s="198"/>
      <c r="W136" s="197"/>
      <c r="X136" s="195"/>
      <c r="Y136" s="195"/>
      <c r="Z136" s="195"/>
      <c r="AA136" s="199"/>
    </row>
    <row r="137" spans="1:27" ht="15.6" x14ac:dyDescent="0.3">
      <c r="A137" s="56"/>
      <c r="B137" s="65">
        <f t="shared" si="3"/>
        <v>129</v>
      </c>
      <c r="C137" s="73" t="s">
        <v>109</v>
      </c>
      <c r="D137" s="67" t="s">
        <v>65</v>
      </c>
      <c r="E137" s="68"/>
      <c r="F137" s="69">
        <v>0</v>
      </c>
      <c r="G137" s="68">
        <f t="shared" si="2"/>
        <v>0</v>
      </c>
      <c r="H137" s="191"/>
      <c r="I137" s="192"/>
      <c r="J137" s="192"/>
      <c r="K137" s="193"/>
      <c r="L137" s="193"/>
      <c r="M137" s="193"/>
      <c r="N137" s="194"/>
      <c r="O137" s="195"/>
      <c r="P137" s="196"/>
      <c r="Q137" s="195"/>
      <c r="R137" s="196"/>
      <c r="S137" s="195"/>
      <c r="T137" s="181"/>
      <c r="U137" s="197"/>
      <c r="V137" s="198"/>
      <c r="W137" s="197"/>
      <c r="X137" s="195"/>
      <c r="Y137" s="195"/>
      <c r="Z137" s="195"/>
      <c r="AA137" s="199"/>
    </row>
    <row r="138" spans="1:27" ht="15.6" x14ac:dyDescent="0.3">
      <c r="A138" s="56"/>
      <c r="B138" s="65">
        <f t="shared" si="3"/>
        <v>130</v>
      </c>
      <c r="C138" s="78" t="s">
        <v>110</v>
      </c>
      <c r="D138" s="67" t="s">
        <v>65</v>
      </c>
      <c r="E138" s="68">
        <v>24</v>
      </c>
      <c r="F138" s="69">
        <v>12.08</v>
      </c>
      <c r="G138" s="68">
        <f t="shared" ref="G138:G201" si="4">+ROUND(E138*$F138,2)</f>
        <v>289.92</v>
      </c>
      <c r="H138" s="191"/>
      <c r="I138" s="192"/>
      <c r="J138" s="192"/>
      <c r="K138" s="193"/>
      <c r="L138" s="193"/>
      <c r="M138" s="193"/>
      <c r="N138" s="194"/>
      <c r="O138" s="195"/>
      <c r="P138" s="196"/>
      <c r="Q138" s="195"/>
      <c r="R138" s="196"/>
      <c r="S138" s="195"/>
      <c r="T138" s="181"/>
      <c r="U138" s="197"/>
      <c r="V138" s="198"/>
      <c r="W138" s="197"/>
      <c r="X138" s="195"/>
      <c r="Y138" s="195"/>
      <c r="Z138" s="195"/>
      <c r="AA138" s="199"/>
    </row>
    <row r="139" spans="1:27" ht="15.6" x14ac:dyDescent="0.3">
      <c r="A139" s="56"/>
      <c r="B139" s="65">
        <f t="shared" ref="B139:B202" si="5">+B138+1</f>
        <v>131</v>
      </c>
      <c r="C139" s="78" t="s">
        <v>111</v>
      </c>
      <c r="D139" s="67" t="s">
        <v>65</v>
      </c>
      <c r="E139" s="68">
        <v>1</v>
      </c>
      <c r="F139" s="69">
        <v>0.96</v>
      </c>
      <c r="G139" s="68">
        <f t="shared" si="4"/>
        <v>0.96</v>
      </c>
      <c r="H139" s="191"/>
      <c r="I139" s="192"/>
      <c r="J139" s="192"/>
      <c r="K139" s="193"/>
      <c r="L139" s="193"/>
      <c r="M139" s="193"/>
      <c r="N139" s="194"/>
      <c r="O139" s="195"/>
      <c r="P139" s="196"/>
      <c r="Q139" s="195"/>
      <c r="R139" s="196"/>
      <c r="S139" s="195"/>
      <c r="T139" s="181"/>
      <c r="U139" s="197"/>
      <c r="V139" s="198"/>
      <c r="W139" s="197"/>
      <c r="X139" s="195"/>
      <c r="Y139" s="195"/>
      <c r="Z139" s="195"/>
      <c r="AA139" s="199"/>
    </row>
    <row r="140" spans="1:27" ht="15.6" x14ac:dyDescent="0.3">
      <c r="A140" s="56"/>
      <c r="B140" s="65">
        <f t="shared" si="5"/>
        <v>132</v>
      </c>
      <c r="C140" s="78" t="s">
        <v>112</v>
      </c>
      <c r="D140" s="67" t="s">
        <v>65</v>
      </c>
      <c r="E140" s="68"/>
      <c r="F140" s="69">
        <v>0</v>
      </c>
      <c r="G140" s="68">
        <f t="shared" si="4"/>
        <v>0</v>
      </c>
      <c r="H140" s="191"/>
      <c r="I140" s="192"/>
      <c r="J140" s="192"/>
      <c r="K140" s="193"/>
      <c r="L140" s="193"/>
      <c r="M140" s="193"/>
      <c r="N140" s="194"/>
      <c r="O140" s="195"/>
      <c r="P140" s="196"/>
      <c r="Q140" s="195"/>
      <c r="R140" s="196"/>
      <c r="S140" s="195"/>
      <c r="T140" s="181"/>
      <c r="U140" s="197"/>
      <c r="V140" s="198"/>
      <c r="W140" s="197"/>
      <c r="X140" s="195"/>
      <c r="Y140" s="195"/>
      <c r="Z140" s="195"/>
      <c r="AA140" s="199"/>
    </row>
    <row r="141" spans="1:27" ht="15.6" x14ac:dyDescent="0.3">
      <c r="A141" s="56"/>
      <c r="B141" s="65">
        <f t="shared" si="5"/>
        <v>133</v>
      </c>
      <c r="C141" s="78" t="s">
        <v>113</v>
      </c>
      <c r="D141" s="67" t="s">
        <v>65</v>
      </c>
      <c r="E141" s="68"/>
      <c r="F141" s="69">
        <v>0</v>
      </c>
      <c r="G141" s="68">
        <f t="shared" si="4"/>
        <v>0</v>
      </c>
      <c r="H141" s="191"/>
      <c r="I141" s="192"/>
      <c r="J141" s="192"/>
      <c r="K141" s="193"/>
      <c r="L141" s="193"/>
      <c r="M141" s="193"/>
      <c r="N141" s="194"/>
      <c r="O141" s="195"/>
      <c r="P141" s="196"/>
      <c r="Q141" s="195"/>
      <c r="R141" s="196"/>
      <c r="S141" s="195"/>
      <c r="T141" s="181"/>
      <c r="U141" s="197"/>
      <c r="V141" s="198"/>
      <c r="W141" s="197"/>
      <c r="X141" s="195"/>
      <c r="Y141" s="195"/>
      <c r="Z141" s="195"/>
      <c r="AA141" s="199"/>
    </row>
    <row r="142" spans="1:27" ht="15.6" x14ac:dyDescent="0.3">
      <c r="A142" s="56"/>
      <c r="B142" s="65">
        <f t="shared" si="5"/>
        <v>134</v>
      </c>
      <c r="C142" s="78" t="s">
        <v>114</v>
      </c>
      <c r="D142" s="67" t="s">
        <v>65</v>
      </c>
      <c r="E142" s="68"/>
      <c r="F142" s="69">
        <v>0</v>
      </c>
      <c r="G142" s="68">
        <f t="shared" si="4"/>
        <v>0</v>
      </c>
      <c r="H142" s="191"/>
      <c r="I142" s="192"/>
      <c r="J142" s="192"/>
      <c r="K142" s="193"/>
      <c r="L142" s="193"/>
      <c r="M142" s="193"/>
      <c r="N142" s="194"/>
      <c r="O142" s="195"/>
      <c r="P142" s="196"/>
      <c r="Q142" s="195"/>
      <c r="R142" s="196"/>
      <c r="S142" s="195"/>
      <c r="T142" s="181"/>
      <c r="U142" s="197"/>
      <c r="V142" s="198"/>
      <c r="W142" s="197"/>
      <c r="X142" s="195"/>
      <c r="Y142" s="195"/>
      <c r="Z142" s="195"/>
      <c r="AA142" s="199"/>
    </row>
    <row r="143" spans="1:27" ht="15.6" x14ac:dyDescent="0.3">
      <c r="A143" s="56"/>
      <c r="B143" s="65">
        <f t="shared" si="5"/>
        <v>135</v>
      </c>
      <c r="C143" s="78" t="s">
        <v>115</v>
      </c>
      <c r="D143" s="67" t="s">
        <v>8</v>
      </c>
      <c r="E143" s="68"/>
      <c r="F143" s="69">
        <v>0</v>
      </c>
      <c r="G143" s="68">
        <f t="shared" si="4"/>
        <v>0</v>
      </c>
      <c r="H143" s="191"/>
      <c r="I143" s="192"/>
      <c r="J143" s="192"/>
      <c r="K143" s="193"/>
      <c r="L143" s="193"/>
      <c r="M143" s="193"/>
      <c r="N143" s="194"/>
      <c r="O143" s="195"/>
      <c r="P143" s="196"/>
      <c r="Q143" s="195"/>
      <c r="R143" s="196"/>
      <c r="S143" s="195"/>
      <c r="T143" s="181"/>
      <c r="U143" s="197"/>
      <c r="V143" s="198"/>
      <c r="W143" s="197"/>
      <c r="X143" s="195"/>
      <c r="Y143" s="195"/>
      <c r="Z143" s="195"/>
      <c r="AA143" s="199"/>
    </row>
    <row r="144" spans="1:27" ht="15.6" x14ac:dyDescent="0.3">
      <c r="A144" s="56"/>
      <c r="B144" s="65">
        <f t="shared" si="5"/>
        <v>136</v>
      </c>
      <c r="C144" s="78" t="s">
        <v>116</v>
      </c>
      <c r="D144" s="67" t="s">
        <v>8</v>
      </c>
      <c r="E144" s="68">
        <v>1</v>
      </c>
      <c r="F144" s="69">
        <v>1.61</v>
      </c>
      <c r="G144" s="68">
        <f t="shared" si="4"/>
        <v>1.61</v>
      </c>
      <c r="H144" s="191"/>
      <c r="I144" s="192"/>
      <c r="J144" s="192"/>
      <c r="K144" s="193"/>
      <c r="L144" s="193"/>
      <c r="M144" s="193"/>
      <c r="N144" s="194"/>
      <c r="O144" s="195"/>
      <c r="P144" s="196"/>
      <c r="Q144" s="195"/>
      <c r="R144" s="196"/>
      <c r="S144" s="195"/>
      <c r="T144" s="181"/>
      <c r="U144" s="197"/>
      <c r="V144" s="198"/>
      <c r="W144" s="197"/>
      <c r="X144" s="195"/>
      <c r="Y144" s="195"/>
      <c r="Z144" s="195"/>
      <c r="AA144" s="199"/>
    </row>
    <row r="145" spans="1:27" ht="15.6" x14ac:dyDescent="0.3">
      <c r="A145" s="56"/>
      <c r="B145" s="65">
        <f t="shared" si="5"/>
        <v>137</v>
      </c>
      <c r="C145" s="78" t="s">
        <v>117</v>
      </c>
      <c r="D145" s="67" t="s">
        <v>8</v>
      </c>
      <c r="E145" s="68"/>
      <c r="F145" s="69">
        <v>0</v>
      </c>
      <c r="G145" s="68">
        <f t="shared" si="4"/>
        <v>0</v>
      </c>
      <c r="H145" s="191"/>
      <c r="I145" s="192"/>
      <c r="J145" s="192"/>
      <c r="K145" s="193"/>
      <c r="L145" s="193"/>
      <c r="M145" s="193"/>
      <c r="N145" s="194"/>
      <c r="O145" s="195"/>
      <c r="P145" s="196"/>
      <c r="Q145" s="195"/>
      <c r="R145" s="196"/>
      <c r="S145" s="195"/>
      <c r="T145" s="181"/>
      <c r="U145" s="197"/>
      <c r="V145" s="198"/>
      <c r="W145" s="197"/>
      <c r="X145" s="195"/>
      <c r="Y145" s="195"/>
      <c r="Z145" s="195"/>
      <c r="AA145" s="199"/>
    </row>
    <row r="146" spans="1:27" ht="15.6" x14ac:dyDescent="0.3">
      <c r="A146" s="56"/>
      <c r="B146" s="65">
        <f t="shared" si="5"/>
        <v>138</v>
      </c>
      <c r="C146" s="78" t="s">
        <v>118</v>
      </c>
      <c r="D146" s="67" t="s">
        <v>8</v>
      </c>
      <c r="E146" s="68"/>
      <c r="F146" s="69">
        <v>0</v>
      </c>
      <c r="G146" s="68">
        <f t="shared" si="4"/>
        <v>0</v>
      </c>
      <c r="H146" s="191"/>
      <c r="I146" s="192"/>
      <c r="J146" s="192"/>
      <c r="K146" s="193"/>
      <c r="L146" s="193"/>
      <c r="M146" s="193"/>
      <c r="N146" s="194"/>
      <c r="O146" s="195"/>
      <c r="P146" s="196"/>
      <c r="Q146" s="195"/>
      <c r="R146" s="196"/>
      <c r="S146" s="195"/>
      <c r="T146" s="181"/>
      <c r="U146" s="197"/>
      <c r="V146" s="198"/>
      <c r="W146" s="197"/>
      <c r="X146" s="195"/>
      <c r="Y146" s="195"/>
      <c r="Z146" s="195"/>
      <c r="AA146" s="199"/>
    </row>
    <row r="147" spans="1:27" ht="15.6" x14ac:dyDescent="0.3">
      <c r="A147" s="56"/>
      <c r="B147" s="65">
        <f t="shared" si="5"/>
        <v>139</v>
      </c>
      <c r="C147" s="78" t="s">
        <v>119</v>
      </c>
      <c r="D147" s="67" t="s">
        <v>8</v>
      </c>
      <c r="E147" s="68"/>
      <c r="F147" s="69">
        <v>0</v>
      </c>
      <c r="G147" s="68">
        <f t="shared" si="4"/>
        <v>0</v>
      </c>
      <c r="H147" s="191"/>
      <c r="I147" s="192"/>
      <c r="J147" s="192"/>
      <c r="K147" s="193"/>
      <c r="L147" s="193"/>
      <c r="M147" s="193"/>
      <c r="N147" s="194"/>
      <c r="O147" s="195"/>
      <c r="P147" s="196"/>
      <c r="Q147" s="195"/>
      <c r="R147" s="196"/>
      <c r="S147" s="195"/>
      <c r="T147" s="181"/>
      <c r="U147" s="197"/>
      <c r="V147" s="198"/>
      <c r="W147" s="197"/>
      <c r="X147" s="195"/>
      <c r="Y147" s="195"/>
      <c r="Z147" s="195"/>
      <c r="AA147" s="199"/>
    </row>
    <row r="148" spans="1:27" ht="15.6" x14ac:dyDescent="0.3">
      <c r="A148" s="56"/>
      <c r="B148" s="65">
        <f t="shared" si="5"/>
        <v>140</v>
      </c>
      <c r="C148" s="78" t="s">
        <v>120</v>
      </c>
      <c r="D148" s="67" t="s">
        <v>8</v>
      </c>
      <c r="E148" s="68">
        <v>1</v>
      </c>
      <c r="F148" s="69">
        <v>2.87</v>
      </c>
      <c r="G148" s="68">
        <f t="shared" si="4"/>
        <v>2.87</v>
      </c>
      <c r="H148" s="191"/>
      <c r="I148" s="192"/>
      <c r="J148" s="192"/>
      <c r="K148" s="193"/>
      <c r="L148" s="193"/>
      <c r="M148" s="193"/>
      <c r="N148" s="194"/>
      <c r="O148" s="195"/>
      <c r="P148" s="196"/>
      <c r="Q148" s="195"/>
      <c r="R148" s="196"/>
      <c r="S148" s="195"/>
      <c r="T148" s="181"/>
      <c r="U148" s="197"/>
      <c r="V148" s="198"/>
      <c r="W148" s="197"/>
      <c r="X148" s="195"/>
      <c r="Y148" s="195"/>
      <c r="Z148" s="195"/>
      <c r="AA148" s="199"/>
    </row>
    <row r="149" spans="1:27" ht="15.6" x14ac:dyDescent="0.3">
      <c r="A149" s="56"/>
      <c r="B149" s="65">
        <f t="shared" si="5"/>
        <v>141</v>
      </c>
      <c r="C149" s="78" t="s">
        <v>121</v>
      </c>
      <c r="D149" s="67" t="s">
        <v>8</v>
      </c>
      <c r="E149" s="68"/>
      <c r="F149" s="69">
        <v>0</v>
      </c>
      <c r="G149" s="68">
        <f t="shared" si="4"/>
        <v>0</v>
      </c>
      <c r="H149" s="191"/>
      <c r="I149" s="192"/>
      <c r="J149" s="192"/>
      <c r="K149" s="193"/>
      <c r="L149" s="193"/>
      <c r="M149" s="193"/>
      <c r="N149" s="194"/>
      <c r="O149" s="195"/>
      <c r="P149" s="196"/>
      <c r="Q149" s="195"/>
      <c r="R149" s="196"/>
      <c r="S149" s="195"/>
      <c r="T149" s="181"/>
      <c r="U149" s="197"/>
      <c r="V149" s="198"/>
      <c r="W149" s="197"/>
      <c r="X149" s="195"/>
      <c r="Y149" s="195"/>
      <c r="Z149" s="195"/>
      <c r="AA149" s="199"/>
    </row>
    <row r="150" spans="1:27" ht="15.6" x14ac:dyDescent="0.3">
      <c r="A150" s="56"/>
      <c r="B150" s="65">
        <f t="shared" si="5"/>
        <v>142</v>
      </c>
      <c r="C150" s="78" t="s">
        <v>122</v>
      </c>
      <c r="D150" s="67" t="s">
        <v>8</v>
      </c>
      <c r="E150" s="68">
        <v>1</v>
      </c>
      <c r="F150" s="69">
        <v>3.22</v>
      </c>
      <c r="G150" s="68">
        <f t="shared" si="4"/>
        <v>3.22</v>
      </c>
      <c r="H150" s="191"/>
      <c r="I150" s="192"/>
      <c r="J150" s="192"/>
      <c r="K150" s="193"/>
      <c r="L150" s="193"/>
      <c r="M150" s="193"/>
      <c r="N150" s="194"/>
      <c r="O150" s="195"/>
      <c r="P150" s="196"/>
      <c r="Q150" s="195"/>
      <c r="R150" s="196"/>
      <c r="S150" s="195"/>
      <c r="T150" s="181"/>
      <c r="U150" s="197"/>
      <c r="V150" s="198"/>
      <c r="W150" s="197"/>
      <c r="X150" s="195"/>
      <c r="Y150" s="195"/>
      <c r="Z150" s="195"/>
      <c r="AA150" s="199"/>
    </row>
    <row r="151" spans="1:27" ht="15.6" x14ac:dyDescent="0.3">
      <c r="A151" s="56"/>
      <c r="B151" s="65">
        <f t="shared" si="5"/>
        <v>143</v>
      </c>
      <c r="C151" s="78" t="s">
        <v>123</v>
      </c>
      <c r="D151" s="67" t="s">
        <v>8</v>
      </c>
      <c r="E151" s="68"/>
      <c r="F151" s="69">
        <v>0</v>
      </c>
      <c r="G151" s="68">
        <f t="shared" si="4"/>
        <v>0</v>
      </c>
      <c r="H151" s="191"/>
      <c r="I151" s="192"/>
      <c r="J151" s="192"/>
      <c r="K151" s="193"/>
      <c r="L151" s="193"/>
      <c r="M151" s="193"/>
      <c r="N151" s="194"/>
      <c r="O151" s="195"/>
      <c r="P151" s="196"/>
      <c r="Q151" s="195"/>
      <c r="R151" s="196"/>
      <c r="S151" s="195"/>
      <c r="T151" s="181"/>
      <c r="U151" s="197"/>
      <c r="V151" s="198"/>
      <c r="W151" s="197"/>
      <c r="X151" s="195"/>
      <c r="Y151" s="195"/>
      <c r="Z151" s="195"/>
      <c r="AA151" s="199"/>
    </row>
    <row r="152" spans="1:27" ht="15.6" x14ac:dyDescent="0.3">
      <c r="A152" s="56"/>
      <c r="B152" s="65">
        <f t="shared" si="5"/>
        <v>144</v>
      </c>
      <c r="C152" s="78" t="s">
        <v>124</v>
      </c>
      <c r="D152" s="67" t="s">
        <v>8</v>
      </c>
      <c r="E152" s="68"/>
      <c r="F152" s="69">
        <v>0</v>
      </c>
      <c r="G152" s="68">
        <f t="shared" si="4"/>
        <v>0</v>
      </c>
      <c r="H152" s="191"/>
      <c r="I152" s="192"/>
      <c r="J152" s="192"/>
      <c r="K152" s="193"/>
      <c r="L152" s="193"/>
      <c r="M152" s="193"/>
      <c r="N152" s="194"/>
      <c r="O152" s="195"/>
      <c r="P152" s="196"/>
      <c r="Q152" s="195"/>
      <c r="R152" s="196"/>
      <c r="S152" s="195"/>
      <c r="T152" s="181"/>
      <c r="U152" s="197"/>
      <c r="V152" s="198"/>
      <c r="W152" s="197"/>
      <c r="X152" s="195"/>
      <c r="Y152" s="195"/>
      <c r="Z152" s="195"/>
      <c r="AA152" s="199"/>
    </row>
    <row r="153" spans="1:27" ht="15.6" x14ac:dyDescent="0.3">
      <c r="A153" s="56"/>
      <c r="B153" s="65">
        <f t="shared" si="5"/>
        <v>145</v>
      </c>
      <c r="C153" s="78" t="s">
        <v>125</v>
      </c>
      <c r="D153" s="67" t="s">
        <v>8</v>
      </c>
      <c r="E153" s="68"/>
      <c r="F153" s="69">
        <v>0</v>
      </c>
      <c r="G153" s="68">
        <f t="shared" si="4"/>
        <v>0</v>
      </c>
      <c r="H153" s="191"/>
      <c r="I153" s="192"/>
      <c r="J153" s="192"/>
      <c r="K153" s="193"/>
      <c r="L153" s="193"/>
      <c r="M153" s="193"/>
      <c r="N153" s="194"/>
      <c r="O153" s="195"/>
      <c r="P153" s="196"/>
      <c r="Q153" s="195"/>
      <c r="R153" s="196"/>
      <c r="S153" s="195"/>
      <c r="T153" s="181"/>
      <c r="U153" s="197"/>
      <c r="V153" s="198"/>
      <c r="W153" s="197"/>
      <c r="X153" s="195"/>
      <c r="Y153" s="195"/>
      <c r="Z153" s="195"/>
      <c r="AA153" s="199"/>
    </row>
    <row r="154" spans="1:27" ht="15.6" x14ac:dyDescent="0.3">
      <c r="A154" s="56"/>
      <c r="B154" s="65">
        <f t="shared" si="5"/>
        <v>146</v>
      </c>
      <c r="C154" s="78" t="s">
        <v>126</v>
      </c>
      <c r="D154" s="67" t="s">
        <v>8</v>
      </c>
      <c r="E154" s="68"/>
      <c r="F154" s="69">
        <v>0</v>
      </c>
      <c r="G154" s="68">
        <f t="shared" si="4"/>
        <v>0</v>
      </c>
      <c r="H154" s="191"/>
      <c r="I154" s="192"/>
      <c r="J154" s="192"/>
      <c r="K154" s="193"/>
      <c r="L154" s="193"/>
      <c r="M154" s="193"/>
      <c r="N154" s="194"/>
      <c r="O154" s="195"/>
      <c r="P154" s="196"/>
      <c r="Q154" s="195"/>
      <c r="R154" s="196"/>
      <c r="S154" s="195"/>
      <c r="T154" s="181"/>
      <c r="U154" s="197"/>
      <c r="V154" s="198"/>
      <c r="W154" s="197"/>
      <c r="X154" s="195"/>
      <c r="Y154" s="195"/>
      <c r="Z154" s="195"/>
      <c r="AA154" s="199"/>
    </row>
    <row r="155" spans="1:27" ht="15.6" x14ac:dyDescent="0.3">
      <c r="A155" s="56"/>
      <c r="B155" s="65">
        <f t="shared" si="5"/>
        <v>147</v>
      </c>
      <c r="C155" s="78" t="s">
        <v>127</v>
      </c>
      <c r="D155" s="67" t="s">
        <v>8</v>
      </c>
      <c r="E155" s="68"/>
      <c r="F155" s="69">
        <v>0</v>
      </c>
      <c r="G155" s="68">
        <f t="shared" si="4"/>
        <v>0</v>
      </c>
      <c r="H155" s="191"/>
      <c r="I155" s="192"/>
      <c r="J155" s="192"/>
      <c r="K155" s="193"/>
      <c r="L155" s="193"/>
      <c r="M155" s="193"/>
      <c r="N155" s="194"/>
      <c r="O155" s="195"/>
      <c r="P155" s="196"/>
      <c r="Q155" s="195"/>
      <c r="R155" s="196"/>
      <c r="S155" s="195"/>
      <c r="T155" s="181"/>
      <c r="U155" s="197"/>
      <c r="V155" s="198"/>
      <c r="W155" s="197"/>
      <c r="X155" s="195"/>
      <c r="Y155" s="195"/>
      <c r="Z155" s="195"/>
      <c r="AA155" s="199"/>
    </row>
    <row r="156" spans="1:27" ht="15.6" x14ac:dyDescent="0.3">
      <c r="A156" s="56"/>
      <c r="B156" s="65">
        <f t="shared" si="5"/>
        <v>148</v>
      </c>
      <c r="C156" s="78" t="s">
        <v>128</v>
      </c>
      <c r="D156" s="67" t="s">
        <v>8</v>
      </c>
      <c r="E156" s="68">
        <v>3</v>
      </c>
      <c r="F156" s="69">
        <v>4.6900000000000004</v>
      </c>
      <c r="G156" s="68">
        <f t="shared" si="4"/>
        <v>14.07</v>
      </c>
      <c r="H156" s="191"/>
      <c r="I156" s="192"/>
      <c r="J156" s="192"/>
      <c r="K156" s="193"/>
      <c r="L156" s="193"/>
      <c r="M156" s="193"/>
      <c r="N156" s="194"/>
      <c r="O156" s="195"/>
      <c r="P156" s="196"/>
      <c r="Q156" s="195"/>
      <c r="R156" s="196"/>
      <c r="S156" s="195"/>
      <c r="T156" s="181"/>
      <c r="U156" s="197"/>
      <c r="V156" s="198"/>
      <c r="W156" s="197"/>
      <c r="X156" s="195"/>
      <c r="Y156" s="195"/>
      <c r="Z156" s="195"/>
      <c r="AA156" s="199"/>
    </row>
    <row r="157" spans="1:27" ht="15.6" x14ac:dyDescent="0.3">
      <c r="A157" s="56"/>
      <c r="B157" s="65">
        <f t="shared" si="5"/>
        <v>149</v>
      </c>
      <c r="C157" s="78" t="s">
        <v>129</v>
      </c>
      <c r="D157" s="67" t="s">
        <v>8</v>
      </c>
      <c r="E157" s="68"/>
      <c r="F157" s="69">
        <v>0</v>
      </c>
      <c r="G157" s="68">
        <f t="shared" si="4"/>
        <v>0</v>
      </c>
      <c r="H157" s="191"/>
      <c r="I157" s="192"/>
      <c r="J157" s="192"/>
      <c r="K157" s="193"/>
      <c r="L157" s="193"/>
      <c r="M157" s="193"/>
      <c r="N157" s="194"/>
      <c r="O157" s="195"/>
      <c r="P157" s="196"/>
      <c r="Q157" s="195"/>
      <c r="R157" s="196"/>
      <c r="S157" s="195"/>
      <c r="T157" s="181"/>
      <c r="U157" s="197"/>
      <c r="V157" s="198"/>
      <c r="W157" s="197"/>
      <c r="X157" s="195"/>
      <c r="Y157" s="195"/>
      <c r="Z157" s="195"/>
      <c r="AA157" s="199"/>
    </row>
    <row r="158" spans="1:27" ht="15.6" x14ac:dyDescent="0.3">
      <c r="A158" s="56"/>
      <c r="B158" s="65">
        <f t="shared" si="5"/>
        <v>150</v>
      </c>
      <c r="C158" s="78" t="s">
        <v>130</v>
      </c>
      <c r="D158" s="67" t="s">
        <v>8</v>
      </c>
      <c r="E158" s="68"/>
      <c r="F158" s="69">
        <v>0</v>
      </c>
      <c r="G158" s="68">
        <f t="shared" si="4"/>
        <v>0</v>
      </c>
      <c r="H158" s="191"/>
      <c r="I158" s="192"/>
      <c r="J158" s="192"/>
      <c r="K158" s="193"/>
      <c r="L158" s="193"/>
      <c r="M158" s="193"/>
      <c r="N158" s="194"/>
      <c r="O158" s="195"/>
      <c r="P158" s="196"/>
      <c r="Q158" s="195"/>
      <c r="R158" s="196"/>
      <c r="S158" s="195"/>
      <c r="T158" s="181"/>
      <c r="U158" s="197"/>
      <c r="V158" s="198"/>
      <c r="W158" s="197"/>
      <c r="X158" s="195"/>
      <c r="Y158" s="195"/>
      <c r="Z158" s="195"/>
      <c r="AA158" s="199"/>
    </row>
    <row r="159" spans="1:27" ht="15.6" x14ac:dyDescent="0.3">
      <c r="A159" s="56"/>
      <c r="B159" s="65">
        <f t="shared" si="5"/>
        <v>151</v>
      </c>
      <c r="C159" s="78" t="s">
        <v>131</v>
      </c>
      <c r="D159" s="67" t="s">
        <v>8</v>
      </c>
      <c r="E159" s="68"/>
      <c r="F159" s="69">
        <v>0</v>
      </c>
      <c r="G159" s="68">
        <f t="shared" si="4"/>
        <v>0</v>
      </c>
      <c r="H159" s="191"/>
      <c r="I159" s="192"/>
      <c r="J159" s="192"/>
      <c r="K159" s="193"/>
      <c r="L159" s="193"/>
      <c r="M159" s="193"/>
      <c r="N159" s="194"/>
      <c r="O159" s="195"/>
      <c r="P159" s="196"/>
      <c r="Q159" s="195"/>
      <c r="R159" s="196"/>
      <c r="S159" s="195"/>
      <c r="T159" s="181"/>
      <c r="U159" s="197"/>
      <c r="V159" s="198"/>
      <c r="W159" s="197"/>
      <c r="X159" s="195"/>
      <c r="Y159" s="195"/>
      <c r="Z159" s="195"/>
      <c r="AA159" s="199"/>
    </row>
    <row r="160" spans="1:27" ht="15.6" x14ac:dyDescent="0.3">
      <c r="A160" s="56"/>
      <c r="B160" s="65">
        <f t="shared" si="5"/>
        <v>152</v>
      </c>
      <c r="C160" s="78" t="s">
        <v>132</v>
      </c>
      <c r="D160" s="67" t="s">
        <v>8</v>
      </c>
      <c r="E160" s="68"/>
      <c r="F160" s="69">
        <v>0</v>
      </c>
      <c r="G160" s="68">
        <f t="shared" si="4"/>
        <v>0</v>
      </c>
      <c r="H160" s="191"/>
      <c r="I160" s="192"/>
      <c r="J160" s="192"/>
      <c r="K160" s="193"/>
      <c r="L160" s="193"/>
      <c r="M160" s="193"/>
      <c r="N160" s="194"/>
      <c r="O160" s="195"/>
      <c r="P160" s="196"/>
      <c r="Q160" s="195"/>
      <c r="R160" s="196"/>
      <c r="S160" s="195"/>
      <c r="T160" s="181"/>
      <c r="U160" s="197"/>
      <c r="V160" s="198"/>
      <c r="W160" s="197"/>
      <c r="X160" s="195"/>
      <c r="Y160" s="195"/>
      <c r="Z160" s="195"/>
      <c r="AA160" s="199"/>
    </row>
    <row r="161" spans="1:27" ht="15.6" x14ac:dyDescent="0.3">
      <c r="A161" s="56"/>
      <c r="B161" s="65">
        <f t="shared" si="5"/>
        <v>153</v>
      </c>
      <c r="C161" s="78" t="s">
        <v>133</v>
      </c>
      <c r="D161" s="67" t="s">
        <v>8</v>
      </c>
      <c r="E161" s="68"/>
      <c r="F161" s="69">
        <v>0</v>
      </c>
      <c r="G161" s="68">
        <f t="shared" si="4"/>
        <v>0</v>
      </c>
      <c r="H161" s="191"/>
      <c r="I161" s="192"/>
      <c r="J161" s="192"/>
      <c r="K161" s="193"/>
      <c r="L161" s="193"/>
      <c r="M161" s="193"/>
      <c r="N161" s="194"/>
      <c r="O161" s="195"/>
      <c r="P161" s="196"/>
      <c r="Q161" s="195"/>
      <c r="R161" s="196"/>
      <c r="S161" s="195"/>
      <c r="T161" s="181"/>
      <c r="U161" s="197"/>
      <c r="V161" s="198"/>
      <c r="W161" s="197"/>
      <c r="X161" s="195"/>
      <c r="Y161" s="195"/>
      <c r="Z161" s="195"/>
      <c r="AA161" s="199"/>
    </row>
    <row r="162" spans="1:27" ht="15.6" x14ac:dyDescent="0.3">
      <c r="A162" s="56"/>
      <c r="B162" s="65">
        <f t="shared" si="5"/>
        <v>154</v>
      </c>
      <c r="C162" s="78" t="s">
        <v>134</v>
      </c>
      <c r="D162" s="67" t="s">
        <v>8</v>
      </c>
      <c r="E162" s="68"/>
      <c r="F162" s="69">
        <v>0</v>
      </c>
      <c r="G162" s="68">
        <f t="shared" si="4"/>
        <v>0</v>
      </c>
      <c r="H162" s="191"/>
      <c r="I162" s="192"/>
      <c r="J162" s="192"/>
      <c r="K162" s="193"/>
      <c r="L162" s="193"/>
      <c r="M162" s="193"/>
      <c r="N162" s="194"/>
      <c r="O162" s="195"/>
      <c r="P162" s="196"/>
      <c r="Q162" s="195"/>
      <c r="R162" s="196"/>
      <c r="S162" s="195"/>
      <c r="T162" s="181"/>
      <c r="U162" s="197"/>
      <c r="V162" s="198"/>
      <c r="W162" s="197"/>
      <c r="X162" s="195"/>
      <c r="Y162" s="195"/>
      <c r="Z162" s="195"/>
      <c r="AA162" s="199"/>
    </row>
    <row r="163" spans="1:27" ht="15.6" x14ac:dyDescent="0.3">
      <c r="A163" s="56"/>
      <c r="B163" s="65">
        <f t="shared" si="5"/>
        <v>155</v>
      </c>
      <c r="C163" s="78" t="s">
        <v>135</v>
      </c>
      <c r="D163" s="67" t="s">
        <v>8</v>
      </c>
      <c r="E163" s="68"/>
      <c r="F163" s="69">
        <v>0</v>
      </c>
      <c r="G163" s="68">
        <f t="shared" si="4"/>
        <v>0</v>
      </c>
      <c r="H163" s="191"/>
      <c r="I163" s="192"/>
      <c r="J163" s="192"/>
      <c r="K163" s="193"/>
      <c r="L163" s="193"/>
      <c r="M163" s="193"/>
      <c r="N163" s="194"/>
      <c r="O163" s="195"/>
      <c r="P163" s="196"/>
      <c r="Q163" s="195"/>
      <c r="R163" s="196"/>
      <c r="S163" s="195"/>
      <c r="T163" s="181"/>
      <c r="U163" s="197"/>
      <c r="V163" s="198"/>
      <c r="W163" s="197"/>
      <c r="X163" s="195"/>
      <c r="Y163" s="195"/>
      <c r="Z163" s="195"/>
      <c r="AA163" s="199"/>
    </row>
    <row r="164" spans="1:27" ht="24" customHeight="1" x14ac:dyDescent="0.3">
      <c r="A164" s="56"/>
      <c r="B164" s="65">
        <f t="shared" si="5"/>
        <v>156</v>
      </c>
      <c r="C164" s="78" t="s">
        <v>136</v>
      </c>
      <c r="D164" s="67" t="s">
        <v>8</v>
      </c>
      <c r="E164" s="68"/>
      <c r="F164" s="69">
        <v>0</v>
      </c>
      <c r="G164" s="68">
        <f t="shared" si="4"/>
        <v>0</v>
      </c>
      <c r="H164" s="191"/>
      <c r="I164" s="192"/>
      <c r="J164" s="192"/>
      <c r="K164" s="193"/>
      <c r="L164" s="193"/>
      <c r="M164" s="193"/>
      <c r="N164" s="194"/>
      <c r="O164" s="195"/>
      <c r="P164" s="196"/>
      <c r="Q164" s="195"/>
      <c r="R164" s="196"/>
      <c r="S164" s="195"/>
      <c r="T164" s="181"/>
      <c r="U164" s="197"/>
      <c r="V164" s="198"/>
      <c r="W164" s="197"/>
      <c r="X164" s="195"/>
      <c r="Y164" s="195"/>
      <c r="Z164" s="195"/>
      <c r="AA164" s="199"/>
    </row>
    <row r="165" spans="1:27" ht="24" customHeight="1" x14ac:dyDescent="0.3">
      <c r="A165" s="56"/>
      <c r="B165" s="65">
        <f t="shared" si="5"/>
        <v>157</v>
      </c>
      <c r="C165" s="78" t="s">
        <v>137</v>
      </c>
      <c r="D165" s="67" t="s">
        <v>8</v>
      </c>
      <c r="E165" s="68"/>
      <c r="F165" s="69">
        <v>0</v>
      </c>
      <c r="G165" s="68">
        <f t="shared" si="4"/>
        <v>0</v>
      </c>
      <c r="H165" s="191"/>
      <c r="I165" s="192"/>
      <c r="J165" s="192"/>
      <c r="K165" s="193"/>
      <c r="L165" s="193"/>
      <c r="M165" s="193"/>
      <c r="N165" s="194"/>
      <c r="O165" s="195"/>
      <c r="P165" s="196"/>
      <c r="Q165" s="195"/>
      <c r="R165" s="196"/>
      <c r="S165" s="195"/>
      <c r="T165" s="181"/>
      <c r="U165" s="197"/>
      <c r="V165" s="198"/>
      <c r="W165" s="197"/>
      <c r="X165" s="195"/>
      <c r="Y165" s="195"/>
      <c r="Z165" s="195"/>
      <c r="AA165" s="199"/>
    </row>
    <row r="166" spans="1:27" ht="24" customHeight="1" x14ac:dyDescent="0.3">
      <c r="A166" s="56"/>
      <c r="B166" s="65">
        <f t="shared" si="5"/>
        <v>158</v>
      </c>
      <c r="C166" s="78" t="s">
        <v>138</v>
      </c>
      <c r="D166" s="67" t="s">
        <v>8</v>
      </c>
      <c r="E166" s="68">
        <v>15</v>
      </c>
      <c r="F166" s="69">
        <v>7.95</v>
      </c>
      <c r="G166" s="68">
        <f t="shared" si="4"/>
        <v>119.25</v>
      </c>
      <c r="H166" s="191"/>
      <c r="I166" s="192"/>
      <c r="J166" s="192"/>
      <c r="K166" s="193"/>
      <c r="L166" s="193"/>
      <c r="M166" s="193"/>
      <c r="N166" s="194"/>
      <c r="O166" s="195"/>
      <c r="P166" s="196"/>
      <c r="Q166" s="195"/>
      <c r="R166" s="196"/>
      <c r="S166" s="195"/>
      <c r="T166" s="181"/>
      <c r="U166" s="197"/>
      <c r="V166" s="198"/>
      <c r="W166" s="197"/>
      <c r="X166" s="195"/>
      <c r="Y166" s="195"/>
      <c r="Z166" s="195"/>
      <c r="AA166" s="199"/>
    </row>
    <row r="167" spans="1:27" ht="15.6" x14ac:dyDescent="0.3">
      <c r="A167" s="56"/>
      <c r="B167" s="65">
        <f t="shared" si="5"/>
        <v>159</v>
      </c>
      <c r="C167" s="74" t="s">
        <v>139</v>
      </c>
      <c r="D167" s="67" t="s">
        <v>8</v>
      </c>
      <c r="E167" s="68"/>
      <c r="F167" s="69">
        <v>0</v>
      </c>
      <c r="G167" s="68">
        <f t="shared" si="4"/>
        <v>0</v>
      </c>
      <c r="H167" s="191"/>
      <c r="I167" s="192"/>
      <c r="J167" s="192"/>
      <c r="K167" s="193"/>
      <c r="L167" s="193"/>
      <c r="M167" s="193"/>
      <c r="N167" s="194"/>
      <c r="O167" s="195"/>
      <c r="P167" s="196"/>
      <c r="Q167" s="195"/>
      <c r="R167" s="196"/>
      <c r="S167" s="195"/>
      <c r="T167" s="181"/>
      <c r="U167" s="197"/>
      <c r="V167" s="198"/>
      <c r="W167" s="197"/>
      <c r="X167" s="195"/>
      <c r="Y167" s="195"/>
      <c r="Z167" s="195"/>
      <c r="AA167" s="199"/>
    </row>
    <row r="168" spans="1:27" ht="24" customHeight="1" x14ac:dyDescent="0.3">
      <c r="A168" s="56"/>
      <c r="B168" s="65">
        <f t="shared" si="5"/>
        <v>160</v>
      </c>
      <c r="C168" s="74" t="s">
        <v>140</v>
      </c>
      <c r="D168" s="67" t="s">
        <v>8</v>
      </c>
      <c r="E168" s="68"/>
      <c r="F168" s="69">
        <v>0</v>
      </c>
      <c r="G168" s="68">
        <f t="shared" si="4"/>
        <v>0</v>
      </c>
      <c r="H168" s="191"/>
      <c r="I168" s="192"/>
      <c r="J168" s="192"/>
      <c r="K168" s="193"/>
      <c r="L168" s="193"/>
      <c r="M168" s="193"/>
      <c r="N168" s="194"/>
      <c r="O168" s="195"/>
      <c r="P168" s="196"/>
      <c r="Q168" s="195"/>
      <c r="R168" s="196"/>
      <c r="S168" s="195"/>
      <c r="T168" s="181"/>
      <c r="U168" s="197"/>
      <c r="V168" s="198"/>
      <c r="W168" s="197"/>
      <c r="X168" s="195"/>
      <c r="Y168" s="195"/>
      <c r="Z168" s="195"/>
      <c r="AA168" s="199"/>
    </row>
    <row r="169" spans="1:27" ht="24" customHeight="1" x14ac:dyDescent="0.3">
      <c r="A169" s="56"/>
      <c r="B169" s="65">
        <f t="shared" si="5"/>
        <v>161</v>
      </c>
      <c r="C169" s="74" t="s">
        <v>141</v>
      </c>
      <c r="D169" s="67" t="s">
        <v>8</v>
      </c>
      <c r="E169" s="68"/>
      <c r="F169" s="69">
        <v>0</v>
      </c>
      <c r="G169" s="68">
        <f t="shared" si="4"/>
        <v>0</v>
      </c>
      <c r="H169" s="191"/>
      <c r="I169" s="192"/>
      <c r="J169" s="192"/>
      <c r="K169" s="193"/>
      <c r="L169" s="193"/>
      <c r="M169" s="193"/>
      <c r="N169" s="194"/>
      <c r="O169" s="195"/>
      <c r="P169" s="196"/>
      <c r="Q169" s="195"/>
      <c r="R169" s="196"/>
      <c r="S169" s="195"/>
      <c r="T169" s="181"/>
      <c r="U169" s="197"/>
      <c r="V169" s="198"/>
      <c r="W169" s="197"/>
      <c r="X169" s="195"/>
      <c r="Y169" s="195"/>
      <c r="Z169" s="195"/>
      <c r="AA169" s="199"/>
    </row>
    <row r="170" spans="1:27" ht="24" customHeight="1" x14ac:dyDescent="0.3">
      <c r="A170" s="56"/>
      <c r="B170" s="65">
        <f t="shared" si="5"/>
        <v>162</v>
      </c>
      <c r="C170" s="74" t="s">
        <v>142</v>
      </c>
      <c r="D170" s="67" t="s">
        <v>8</v>
      </c>
      <c r="E170" s="68">
        <v>1</v>
      </c>
      <c r="F170" s="69">
        <v>1656.71</v>
      </c>
      <c r="G170" s="68">
        <f t="shared" si="4"/>
        <v>1656.71</v>
      </c>
      <c r="H170" s="191"/>
      <c r="I170" s="192"/>
      <c r="J170" s="192"/>
      <c r="K170" s="193"/>
      <c r="L170" s="193"/>
      <c r="M170" s="193"/>
      <c r="N170" s="194"/>
      <c r="O170" s="195"/>
      <c r="P170" s="196"/>
      <c r="Q170" s="195"/>
      <c r="R170" s="196"/>
      <c r="S170" s="195"/>
      <c r="T170" s="181"/>
      <c r="U170" s="197"/>
      <c r="V170" s="198"/>
      <c r="W170" s="197"/>
      <c r="X170" s="195"/>
      <c r="Y170" s="195"/>
      <c r="Z170" s="195"/>
      <c r="AA170" s="199"/>
    </row>
    <row r="171" spans="1:27" ht="24" customHeight="1" x14ac:dyDescent="0.3">
      <c r="A171" s="56"/>
      <c r="B171" s="65">
        <f t="shared" si="5"/>
        <v>163</v>
      </c>
      <c r="C171" s="74" t="s">
        <v>143</v>
      </c>
      <c r="D171" s="67" t="s">
        <v>8</v>
      </c>
      <c r="E171" s="68"/>
      <c r="F171" s="69">
        <v>0</v>
      </c>
      <c r="G171" s="68">
        <f t="shared" si="4"/>
        <v>0</v>
      </c>
      <c r="H171" s="191"/>
      <c r="I171" s="192"/>
      <c r="J171" s="192"/>
      <c r="K171" s="193"/>
      <c r="L171" s="193"/>
      <c r="M171" s="193"/>
      <c r="N171" s="194"/>
      <c r="O171" s="195"/>
      <c r="P171" s="196"/>
      <c r="Q171" s="195"/>
      <c r="R171" s="196"/>
      <c r="S171" s="195"/>
      <c r="T171" s="181"/>
      <c r="U171" s="197"/>
      <c r="V171" s="198"/>
      <c r="W171" s="197"/>
      <c r="X171" s="195"/>
      <c r="Y171" s="195"/>
      <c r="Z171" s="195"/>
      <c r="AA171" s="199"/>
    </row>
    <row r="172" spans="1:27" ht="24" customHeight="1" x14ac:dyDescent="0.3">
      <c r="A172" s="56"/>
      <c r="B172" s="65">
        <f t="shared" si="5"/>
        <v>164</v>
      </c>
      <c r="C172" s="74" t="s">
        <v>144</v>
      </c>
      <c r="D172" s="67" t="s">
        <v>8</v>
      </c>
      <c r="E172" s="68"/>
      <c r="F172" s="69">
        <v>0</v>
      </c>
      <c r="G172" s="68">
        <f t="shared" si="4"/>
        <v>0</v>
      </c>
      <c r="H172" s="191"/>
      <c r="I172" s="192"/>
      <c r="J172" s="192"/>
      <c r="K172" s="193"/>
      <c r="L172" s="193"/>
      <c r="M172" s="193"/>
      <c r="N172" s="194"/>
      <c r="O172" s="195"/>
      <c r="P172" s="196"/>
      <c r="Q172" s="195"/>
      <c r="R172" s="196"/>
      <c r="S172" s="195"/>
      <c r="T172" s="181"/>
      <c r="U172" s="197"/>
      <c r="V172" s="198"/>
      <c r="W172" s="197"/>
      <c r="X172" s="195"/>
      <c r="Y172" s="195"/>
      <c r="Z172" s="195"/>
      <c r="AA172" s="199"/>
    </row>
    <row r="173" spans="1:27" ht="24" customHeight="1" x14ac:dyDescent="0.3">
      <c r="A173" s="56"/>
      <c r="B173" s="65">
        <f t="shared" si="5"/>
        <v>165</v>
      </c>
      <c r="C173" s="74" t="s">
        <v>145</v>
      </c>
      <c r="D173" s="67" t="s">
        <v>8</v>
      </c>
      <c r="E173" s="68"/>
      <c r="F173" s="69">
        <v>0</v>
      </c>
      <c r="G173" s="68">
        <f t="shared" si="4"/>
        <v>0</v>
      </c>
      <c r="H173" s="191"/>
      <c r="I173" s="192"/>
      <c r="J173" s="192"/>
      <c r="K173" s="193"/>
      <c r="L173" s="193"/>
      <c r="M173" s="193"/>
      <c r="N173" s="194"/>
      <c r="O173" s="195"/>
      <c r="P173" s="196"/>
      <c r="Q173" s="195"/>
      <c r="R173" s="196"/>
      <c r="S173" s="195"/>
      <c r="T173" s="181"/>
      <c r="U173" s="197"/>
      <c r="V173" s="198"/>
      <c r="W173" s="197"/>
      <c r="X173" s="195"/>
      <c r="Y173" s="195"/>
      <c r="Z173" s="195"/>
      <c r="AA173" s="199"/>
    </row>
    <row r="174" spans="1:27" ht="24" customHeight="1" x14ac:dyDescent="0.3">
      <c r="A174" s="56"/>
      <c r="B174" s="65">
        <f t="shared" si="5"/>
        <v>166</v>
      </c>
      <c r="C174" s="74" t="s">
        <v>146</v>
      </c>
      <c r="D174" s="67" t="s">
        <v>8</v>
      </c>
      <c r="E174" s="68"/>
      <c r="F174" s="69">
        <v>0</v>
      </c>
      <c r="G174" s="68">
        <f t="shared" si="4"/>
        <v>0</v>
      </c>
      <c r="H174" s="191"/>
      <c r="I174" s="192"/>
      <c r="J174" s="192"/>
      <c r="K174" s="193"/>
      <c r="L174" s="193"/>
      <c r="M174" s="193"/>
      <c r="N174" s="194"/>
      <c r="O174" s="195"/>
      <c r="P174" s="196"/>
      <c r="Q174" s="195"/>
      <c r="R174" s="196"/>
      <c r="S174" s="195"/>
      <c r="T174" s="181"/>
      <c r="U174" s="197"/>
      <c r="V174" s="198"/>
      <c r="W174" s="197"/>
      <c r="X174" s="195"/>
      <c r="Y174" s="195"/>
      <c r="Z174" s="195"/>
      <c r="AA174" s="199"/>
    </row>
    <row r="175" spans="1:27" ht="24" customHeight="1" x14ac:dyDescent="0.3">
      <c r="A175" s="56"/>
      <c r="B175" s="65">
        <f t="shared" si="5"/>
        <v>167</v>
      </c>
      <c r="C175" s="74" t="s">
        <v>147</v>
      </c>
      <c r="D175" s="67" t="s">
        <v>8</v>
      </c>
      <c r="E175" s="68">
        <v>4</v>
      </c>
      <c r="F175" s="69">
        <v>10.88</v>
      </c>
      <c r="G175" s="68">
        <f t="shared" si="4"/>
        <v>43.52</v>
      </c>
      <c r="H175" s="191"/>
      <c r="I175" s="192"/>
      <c r="J175" s="192"/>
      <c r="K175" s="193"/>
      <c r="L175" s="193"/>
      <c r="M175" s="193"/>
      <c r="N175" s="194"/>
      <c r="O175" s="195"/>
      <c r="P175" s="196"/>
      <c r="Q175" s="195"/>
      <c r="R175" s="196"/>
      <c r="S175" s="195"/>
      <c r="T175" s="181"/>
      <c r="U175" s="197"/>
      <c r="V175" s="198"/>
      <c r="W175" s="197"/>
      <c r="X175" s="195"/>
      <c r="Y175" s="195"/>
      <c r="Z175" s="195"/>
      <c r="AA175" s="199"/>
    </row>
    <row r="176" spans="1:27" ht="15.6" x14ac:dyDescent="0.3">
      <c r="A176" s="56"/>
      <c r="B176" s="65">
        <f t="shared" si="5"/>
        <v>168</v>
      </c>
      <c r="C176" s="74" t="s">
        <v>432</v>
      </c>
      <c r="D176" s="67" t="s">
        <v>8</v>
      </c>
      <c r="E176" s="68"/>
      <c r="F176" s="69">
        <v>0</v>
      </c>
      <c r="G176" s="68">
        <f t="shared" si="4"/>
        <v>0</v>
      </c>
      <c r="H176" s="191"/>
      <c r="I176" s="192"/>
      <c r="J176" s="192"/>
      <c r="K176" s="193"/>
      <c r="L176" s="193"/>
      <c r="M176" s="193"/>
      <c r="N176" s="194"/>
      <c r="O176" s="195"/>
      <c r="P176" s="196"/>
      <c r="Q176" s="195"/>
      <c r="R176" s="196"/>
      <c r="S176" s="195"/>
      <c r="T176" s="181"/>
      <c r="U176" s="197"/>
      <c r="V176" s="198"/>
      <c r="W176" s="197"/>
      <c r="X176" s="195"/>
      <c r="Y176" s="195"/>
      <c r="Z176" s="195"/>
      <c r="AA176" s="199"/>
    </row>
    <row r="177" spans="1:27" ht="15.6" x14ac:dyDescent="0.3">
      <c r="A177" s="56"/>
      <c r="B177" s="65">
        <f t="shared" si="5"/>
        <v>169</v>
      </c>
      <c r="C177" s="74" t="s">
        <v>148</v>
      </c>
      <c r="D177" s="67" t="s">
        <v>8</v>
      </c>
      <c r="E177" s="68">
        <v>2</v>
      </c>
      <c r="F177" s="69">
        <v>2.4700000000000002</v>
      </c>
      <c r="G177" s="68">
        <f t="shared" si="4"/>
        <v>4.9400000000000004</v>
      </c>
      <c r="H177" s="191"/>
      <c r="I177" s="192"/>
      <c r="J177" s="192"/>
      <c r="K177" s="193"/>
      <c r="L177" s="193"/>
      <c r="M177" s="193"/>
      <c r="N177" s="194"/>
      <c r="O177" s="195"/>
      <c r="P177" s="196"/>
      <c r="Q177" s="195"/>
      <c r="R177" s="196"/>
      <c r="S177" s="195"/>
      <c r="T177" s="181"/>
      <c r="U177" s="197"/>
      <c r="V177" s="198"/>
      <c r="W177" s="197"/>
      <c r="X177" s="195"/>
      <c r="Y177" s="195"/>
      <c r="Z177" s="195"/>
      <c r="AA177" s="199"/>
    </row>
    <row r="178" spans="1:27" ht="15.6" x14ac:dyDescent="0.3">
      <c r="A178" s="56"/>
      <c r="B178" s="65">
        <f t="shared" si="5"/>
        <v>170</v>
      </c>
      <c r="C178" s="74" t="s">
        <v>149</v>
      </c>
      <c r="D178" s="67" t="s">
        <v>8</v>
      </c>
      <c r="E178" s="68"/>
      <c r="F178" s="69">
        <v>0</v>
      </c>
      <c r="G178" s="68">
        <f t="shared" si="4"/>
        <v>0</v>
      </c>
      <c r="H178" s="191"/>
      <c r="I178" s="192"/>
      <c r="J178" s="192"/>
      <c r="K178" s="193"/>
      <c r="L178" s="193"/>
      <c r="M178" s="193"/>
      <c r="N178" s="194"/>
      <c r="O178" s="195"/>
      <c r="P178" s="196"/>
      <c r="Q178" s="195"/>
      <c r="R178" s="196"/>
      <c r="S178" s="195"/>
      <c r="T178" s="181"/>
      <c r="U178" s="197"/>
      <c r="V178" s="198"/>
      <c r="W178" s="197"/>
      <c r="X178" s="195"/>
      <c r="Y178" s="195"/>
      <c r="Z178" s="195"/>
      <c r="AA178" s="199"/>
    </row>
    <row r="179" spans="1:27" ht="24" customHeight="1" x14ac:dyDescent="0.3">
      <c r="A179" s="56"/>
      <c r="B179" s="65">
        <f t="shared" si="5"/>
        <v>171</v>
      </c>
      <c r="C179" s="70" t="s">
        <v>150</v>
      </c>
      <c r="D179" s="67" t="s">
        <v>8</v>
      </c>
      <c r="E179" s="68"/>
      <c r="F179" s="69">
        <v>0</v>
      </c>
      <c r="G179" s="68">
        <f t="shared" si="4"/>
        <v>0</v>
      </c>
      <c r="H179" s="191"/>
      <c r="I179" s="192"/>
      <c r="J179" s="192"/>
      <c r="K179" s="193"/>
      <c r="L179" s="193"/>
      <c r="M179" s="193"/>
      <c r="N179" s="194"/>
      <c r="O179" s="195"/>
      <c r="P179" s="196"/>
      <c r="Q179" s="195"/>
      <c r="R179" s="196"/>
      <c r="S179" s="195"/>
      <c r="T179" s="181"/>
      <c r="U179" s="197"/>
      <c r="V179" s="198"/>
      <c r="W179" s="197"/>
      <c r="X179" s="195"/>
      <c r="Y179" s="195"/>
      <c r="Z179" s="195"/>
      <c r="AA179" s="199"/>
    </row>
    <row r="180" spans="1:27" ht="24" customHeight="1" x14ac:dyDescent="0.3">
      <c r="A180" s="56"/>
      <c r="B180" s="65">
        <f t="shared" si="5"/>
        <v>172</v>
      </c>
      <c r="C180" s="70" t="s">
        <v>151</v>
      </c>
      <c r="D180" s="67" t="s">
        <v>8</v>
      </c>
      <c r="E180" s="68"/>
      <c r="F180" s="69">
        <v>0</v>
      </c>
      <c r="G180" s="68">
        <f t="shared" si="4"/>
        <v>0</v>
      </c>
      <c r="H180" s="191"/>
      <c r="I180" s="192"/>
      <c r="J180" s="192"/>
      <c r="K180" s="193"/>
      <c r="L180" s="193"/>
      <c r="M180" s="193"/>
      <c r="N180" s="194"/>
      <c r="O180" s="195"/>
      <c r="P180" s="196"/>
      <c r="Q180" s="195"/>
      <c r="R180" s="196"/>
      <c r="S180" s="195"/>
      <c r="T180" s="181"/>
      <c r="U180" s="197"/>
      <c r="V180" s="198"/>
      <c r="W180" s="197"/>
      <c r="X180" s="195"/>
      <c r="Y180" s="195"/>
      <c r="Z180" s="195"/>
      <c r="AA180" s="199"/>
    </row>
    <row r="181" spans="1:27" ht="24" customHeight="1" x14ac:dyDescent="0.3">
      <c r="A181" s="56"/>
      <c r="B181" s="65">
        <f t="shared" si="5"/>
        <v>173</v>
      </c>
      <c r="C181" s="70" t="s">
        <v>152</v>
      </c>
      <c r="D181" s="67" t="s">
        <v>8</v>
      </c>
      <c r="E181" s="68"/>
      <c r="F181" s="69">
        <v>0</v>
      </c>
      <c r="G181" s="68">
        <f t="shared" si="4"/>
        <v>0</v>
      </c>
      <c r="H181" s="191"/>
      <c r="I181" s="192"/>
      <c r="J181" s="192"/>
      <c r="K181" s="193"/>
      <c r="L181" s="193"/>
      <c r="M181" s="193"/>
      <c r="N181" s="194"/>
      <c r="O181" s="195"/>
      <c r="P181" s="196"/>
      <c r="Q181" s="195"/>
      <c r="R181" s="196"/>
      <c r="S181" s="195"/>
      <c r="T181" s="181"/>
      <c r="U181" s="197"/>
      <c r="V181" s="198"/>
      <c r="W181" s="197"/>
      <c r="X181" s="195"/>
      <c r="Y181" s="195"/>
      <c r="Z181" s="195"/>
      <c r="AA181" s="199"/>
    </row>
    <row r="182" spans="1:27" ht="24" customHeight="1" x14ac:dyDescent="0.3">
      <c r="A182" s="56"/>
      <c r="B182" s="65">
        <f t="shared" si="5"/>
        <v>174</v>
      </c>
      <c r="C182" s="70" t="s">
        <v>153</v>
      </c>
      <c r="D182" s="67" t="s">
        <v>8</v>
      </c>
      <c r="E182" s="68"/>
      <c r="F182" s="69">
        <v>0</v>
      </c>
      <c r="G182" s="68">
        <f t="shared" si="4"/>
        <v>0</v>
      </c>
      <c r="H182" s="191"/>
      <c r="I182" s="192"/>
      <c r="J182" s="192"/>
      <c r="K182" s="193"/>
      <c r="L182" s="193"/>
      <c r="M182" s="193"/>
      <c r="N182" s="194"/>
      <c r="O182" s="195"/>
      <c r="P182" s="196"/>
      <c r="Q182" s="195"/>
      <c r="R182" s="196"/>
      <c r="S182" s="195"/>
      <c r="T182" s="181"/>
      <c r="U182" s="197"/>
      <c r="V182" s="198"/>
      <c r="W182" s="197"/>
      <c r="X182" s="195"/>
      <c r="Y182" s="195"/>
      <c r="Z182" s="195"/>
      <c r="AA182" s="199"/>
    </row>
    <row r="183" spans="1:27" ht="24" customHeight="1" x14ac:dyDescent="0.3">
      <c r="A183" s="56"/>
      <c r="B183" s="65">
        <f t="shared" si="5"/>
        <v>175</v>
      </c>
      <c r="C183" s="70" t="s">
        <v>154</v>
      </c>
      <c r="D183" s="67" t="s">
        <v>8</v>
      </c>
      <c r="E183" s="68"/>
      <c r="F183" s="69">
        <v>0</v>
      </c>
      <c r="G183" s="68">
        <f t="shared" si="4"/>
        <v>0</v>
      </c>
      <c r="H183" s="191"/>
      <c r="I183" s="192"/>
      <c r="J183" s="192"/>
      <c r="K183" s="193"/>
      <c r="L183" s="193"/>
      <c r="M183" s="193"/>
      <c r="N183" s="194"/>
      <c r="O183" s="195"/>
      <c r="P183" s="196"/>
      <c r="Q183" s="195"/>
      <c r="R183" s="196"/>
      <c r="S183" s="195"/>
      <c r="T183" s="181"/>
      <c r="U183" s="197"/>
      <c r="V183" s="198"/>
      <c r="W183" s="197"/>
      <c r="X183" s="195"/>
      <c r="Y183" s="195"/>
      <c r="Z183" s="195"/>
      <c r="AA183" s="199"/>
    </row>
    <row r="184" spans="1:27" ht="15.6" x14ac:dyDescent="0.3">
      <c r="A184" s="56"/>
      <c r="B184" s="65">
        <f t="shared" si="5"/>
        <v>176</v>
      </c>
      <c r="C184" s="74" t="s">
        <v>433</v>
      </c>
      <c r="D184" s="67" t="s">
        <v>65</v>
      </c>
      <c r="E184" s="68"/>
      <c r="F184" s="69">
        <v>0</v>
      </c>
      <c r="G184" s="68">
        <f t="shared" si="4"/>
        <v>0</v>
      </c>
      <c r="H184" s="191"/>
      <c r="I184" s="192"/>
      <c r="J184" s="192"/>
      <c r="K184" s="193"/>
      <c r="L184" s="193"/>
      <c r="M184" s="193"/>
      <c r="N184" s="194"/>
      <c r="O184" s="195"/>
      <c r="P184" s="196"/>
      <c r="Q184" s="195"/>
      <c r="R184" s="196"/>
      <c r="S184" s="195"/>
      <c r="T184" s="181"/>
      <c r="U184" s="197"/>
      <c r="V184" s="198"/>
      <c r="W184" s="197"/>
      <c r="X184" s="195"/>
      <c r="Y184" s="195"/>
      <c r="Z184" s="195"/>
      <c r="AA184" s="199"/>
    </row>
    <row r="185" spans="1:27" ht="15.6" x14ac:dyDescent="0.3">
      <c r="A185" s="56"/>
      <c r="B185" s="65">
        <f t="shared" si="5"/>
        <v>177</v>
      </c>
      <c r="C185" s="74" t="s">
        <v>434</v>
      </c>
      <c r="D185" s="67" t="s">
        <v>8</v>
      </c>
      <c r="E185" s="68"/>
      <c r="F185" s="69">
        <v>0</v>
      </c>
      <c r="G185" s="68">
        <f t="shared" si="4"/>
        <v>0</v>
      </c>
      <c r="H185" s="191"/>
      <c r="I185" s="192"/>
      <c r="J185" s="192"/>
      <c r="K185" s="193"/>
      <c r="L185" s="193"/>
      <c r="M185" s="193"/>
      <c r="N185" s="194"/>
      <c r="O185" s="195"/>
      <c r="P185" s="196"/>
      <c r="Q185" s="195"/>
      <c r="R185" s="196"/>
      <c r="S185" s="195"/>
      <c r="T185" s="181"/>
      <c r="U185" s="197"/>
      <c r="V185" s="198"/>
      <c r="W185" s="197"/>
      <c r="X185" s="195"/>
      <c r="Y185" s="195"/>
      <c r="Z185" s="195"/>
      <c r="AA185" s="199"/>
    </row>
    <row r="186" spans="1:27" ht="15.6" x14ac:dyDescent="0.3">
      <c r="A186" s="56"/>
      <c r="B186" s="65">
        <f t="shared" si="5"/>
        <v>178</v>
      </c>
      <c r="C186" s="74" t="s">
        <v>435</v>
      </c>
      <c r="D186" s="67" t="s">
        <v>8</v>
      </c>
      <c r="E186" s="68"/>
      <c r="F186" s="69">
        <v>0</v>
      </c>
      <c r="G186" s="68">
        <f t="shared" si="4"/>
        <v>0</v>
      </c>
      <c r="H186" s="191"/>
      <c r="I186" s="192"/>
      <c r="J186" s="192"/>
      <c r="K186" s="193"/>
      <c r="L186" s="193"/>
      <c r="M186" s="193"/>
      <c r="N186" s="194"/>
      <c r="O186" s="195"/>
      <c r="P186" s="196"/>
      <c r="Q186" s="195"/>
      <c r="R186" s="196"/>
      <c r="S186" s="195"/>
      <c r="T186" s="181"/>
      <c r="U186" s="197"/>
      <c r="V186" s="198"/>
      <c r="W186" s="197"/>
      <c r="X186" s="195"/>
      <c r="Y186" s="195"/>
      <c r="Z186" s="195"/>
      <c r="AA186" s="199"/>
    </row>
    <row r="187" spans="1:27" ht="15.6" x14ac:dyDescent="0.3">
      <c r="A187" s="56"/>
      <c r="B187" s="65">
        <f t="shared" si="5"/>
        <v>179</v>
      </c>
      <c r="C187" s="72" t="s">
        <v>436</v>
      </c>
      <c r="D187" s="67" t="s">
        <v>8</v>
      </c>
      <c r="E187" s="68"/>
      <c r="F187" s="69">
        <v>0</v>
      </c>
      <c r="G187" s="68">
        <f t="shared" si="4"/>
        <v>0</v>
      </c>
      <c r="H187" s="191"/>
      <c r="I187" s="192"/>
      <c r="J187" s="192"/>
      <c r="K187" s="193"/>
      <c r="L187" s="193"/>
      <c r="M187" s="193"/>
      <c r="N187" s="194"/>
      <c r="O187" s="195"/>
      <c r="P187" s="196"/>
      <c r="Q187" s="195"/>
      <c r="R187" s="196"/>
      <c r="S187" s="195"/>
      <c r="T187" s="181"/>
      <c r="U187" s="197"/>
      <c r="V187" s="198"/>
      <c r="W187" s="197"/>
      <c r="X187" s="195"/>
      <c r="Y187" s="195"/>
      <c r="Z187" s="195"/>
      <c r="AA187" s="199"/>
    </row>
    <row r="188" spans="1:27" ht="15.6" x14ac:dyDescent="0.3">
      <c r="A188" s="56"/>
      <c r="B188" s="65">
        <f t="shared" si="5"/>
        <v>180</v>
      </c>
      <c r="C188" s="72" t="s">
        <v>437</v>
      </c>
      <c r="D188" s="67" t="s">
        <v>8</v>
      </c>
      <c r="E188" s="68"/>
      <c r="F188" s="69">
        <v>0</v>
      </c>
      <c r="G188" s="68">
        <f t="shared" si="4"/>
        <v>0</v>
      </c>
      <c r="H188" s="191"/>
      <c r="I188" s="192"/>
      <c r="J188" s="192"/>
      <c r="K188" s="193"/>
      <c r="L188" s="193"/>
      <c r="M188" s="193"/>
      <c r="N188" s="194"/>
      <c r="O188" s="195"/>
      <c r="P188" s="196"/>
      <c r="Q188" s="195"/>
      <c r="R188" s="196"/>
      <c r="S188" s="195"/>
      <c r="T188" s="181"/>
      <c r="U188" s="197"/>
      <c r="V188" s="198"/>
      <c r="W188" s="197"/>
      <c r="X188" s="195"/>
      <c r="Y188" s="195"/>
      <c r="Z188" s="195"/>
      <c r="AA188" s="199"/>
    </row>
    <row r="189" spans="1:27" ht="24" customHeight="1" x14ac:dyDescent="0.3">
      <c r="A189" s="56"/>
      <c r="B189" s="65">
        <f t="shared" si="5"/>
        <v>181</v>
      </c>
      <c r="C189" s="70" t="s">
        <v>375</v>
      </c>
      <c r="D189" s="67" t="s">
        <v>8</v>
      </c>
      <c r="E189" s="68"/>
      <c r="F189" s="69">
        <v>0</v>
      </c>
      <c r="G189" s="68">
        <f t="shared" si="4"/>
        <v>0</v>
      </c>
      <c r="H189" s="191"/>
      <c r="I189" s="192"/>
      <c r="J189" s="192"/>
      <c r="K189" s="193"/>
      <c r="L189" s="193"/>
      <c r="M189" s="193"/>
      <c r="N189" s="194"/>
      <c r="O189" s="195"/>
      <c r="P189" s="196"/>
      <c r="Q189" s="195"/>
      <c r="R189" s="196"/>
      <c r="S189" s="195"/>
      <c r="T189" s="181"/>
      <c r="U189" s="197"/>
      <c r="V189" s="198"/>
      <c r="W189" s="197"/>
      <c r="X189" s="195"/>
      <c r="Y189" s="195"/>
      <c r="Z189" s="195"/>
      <c r="AA189" s="199"/>
    </row>
    <row r="190" spans="1:27" ht="15.6" x14ac:dyDescent="0.3">
      <c r="A190" s="56"/>
      <c r="B190" s="65">
        <f t="shared" si="5"/>
        <v>182</v>
      </c>
      <c r="C190" s="72" t="s">
        <v>155</v>
      </c>
      <c r="D190" s="67" t="s">
        <v>8</v>
      </c>
      <c r="E190" s="68"/>
      <c r="F190" s="69">
        <v>0</v>
      </c>
      <c r="G190" s="68">
        <f t="shared" si="4"/>
        <v>0</v>
      </c>
      <c r="H190" s="191"/>
      <c r="I190" s="192"/>
      <c r="J190" s="192"/>
      <c r="K190" s="193"/>
      <c r="L190" s="193"/>
      <c r="M190" s="193"/>
      <c r="N190" s="194"/>
      <c r="O190" s="195"/>
      <c r="P190" s="196"/>
      <c r="Q190" s="195"/>
      <c r="R190" s="196"/>
      <c r="S190" s="195"/>
      <c r="T190" s="181"/>
      <c r="U190" s="197"/>
      <c r="V190" s="198"/>
      <c r="W190" s="197"/>
      <c r="X190" s="195"/>
      <c r="Y190" s="195"/>
      <c r="Z190" s="195"/>
      <c r="AA190" s="199"/>
    </row>
    <row r="191" spans="1:27" ht="15.6" x14ac:dyDescent="0.3">
      <c r="A191" s="56"/>
      <c r="B191" s="65">
        <f t="shared" si="5"/>
        <v>183</v>
      </c>
      <c r="C191" s="78" t="s">
        <v>156</v>
      </c>
      <c r="D191" s="67" t="s">
        <v>8</v>
      </c>
      <c r="E191" s="68"/>
      <c r="F191" s="69">
        <v>0</v>
      </c>
      <c r="G191" s="68">
        <f t="shared" si="4"/>
        <v>0</v>
      </c>
      <c r="H191" s="191"/>
      <c r="I191" s="192"/>
      <c r="J191" s="192"/>
      <c r="K191" s="193"/>
      <c r="L191" s="193"/>
      <c r="M191" s="193"/>
      <c r="N191" s="194"/>
      <c r="O191" s="195"/>
      <c r="P191" s="196"/>
      <c r="Q191" s="195"/>
      <c r="R191" s="196"/>
      <c r="S191" s="195"/>
      <c r="T191" s="181"/>
      <c r="U191" s="197"/>
      <c r="V191" s="198"/>
      <c r="W191" s="197"/>
      <c r="X191" s="195"/>
      <c r="Y191" s="195"/>
      <c r="Z191" s="195"/>
      <c r="AA191" s="199"/>
    </row>
    <row r="192" spans="1:27" ht="24" customHeight="1" x14ac:dyDescent="0.3">
      <c r="A192" s="56"/>
      <c r="B192" s="65">
        <f t="shared" si="5"/>
        <v>184</v>
      </c>
      <c r="C192" s="78" t="s">
        <v>157</v>
      </c>
      <c r="D192" s="67" t="s">
        <v>8</v>
      </c>
      <c r="E192" s="68"/>
      <c r="F192" s="69">
        <v>0</v>
      </c>
      <c r="G192" s="68">
        <f t="shared" si="4"/>
        <v>0</v>
      </c>
      <c r="H192" s="191"/>
      <c r="I192" s="192"/>
      <c r="J192" s="192"/>
      <c r="K192" s="193"/>
      <c r="L192" s="193"/>
      <c r="M192" s="193"/>
      <c r="N192" s="194"/>
      <c r="O192" s="195"/>
      <c r="P192" s="196"/>
      <c r="Q192" s="195"/>
      <c r="R192" s="196"/>
      <c r="S192" s="195"/>
      <c r="T192" s="181"/>
      <c r="U192" s="197"/>
      <c r="V192" s="198"/>
      <c r="W192" s="197"/>
      <c r="X192" s="195"/>
      <c r="Y192" s="195"/>
      <c r="Z192" s="195"/>
      <c r="AA192" s="199"/>
    </row>
    <row r="193" spans="1:27" ht="24" customHeight="1" x14ac:dyDescent="0.3">
      <c r="A193" s="56"/>
      <c r="B193" s="65">
        <f t="shared" si="5"/>
        <v>185</v>
      </c>
      <c r="C193" s="74" t="s">
        <v>158</v>
      </c>
      <c r="D193" s="67" t="s">
        <v>65</v>
      </c>
      <c r="E193" s="68"/>
      <c r="F193" s="69">
        <v>0</v>
      </c>
      <c r="G193" s="68">
        <f t="shared" si="4"/>
        <v>0</v>
      </c>
      <c r="H193" s="191"/>
      <c r="I193" s="192"/>
      <c r="J193" s="192"/>
      <c r="K193" s="193"/>
      <c r="L193" s="193"/>
      <c r="M193" s="193"/>
      <c r="N193" s="194"/>
      <c r="O193" s="195"/>
      <c r="P193" s="196"/>
      <c r="Q193" s="195"/>
      <c r="R193" s="196"/>
      <c r="S193" s="195"/>
      <c r="T193" s="181"/>
      <c r="U193" s="197"/>
      <c r="V193" s="198"/>
      <c r="W193" s="197"/>
      <c r="X193" s="195"/>
      <c r="Y193" s="195"/>
      <c r="Z193" s="195"/>
      <c r="AA193" s="199"/>
    </row>
    <row r="194" spans="1:27" ht="24" customHeight="1" x14ac:dyDescent="0.3">
      <c r="A194" s="56"/>
      <c r="B194" s="65">
        <f t="shared" si="5"/>
        <v>186</v>
      </c>
      <c r="C194" s="78" t="s">
        <v>159</v>
      </c>
      <c r="D194" s="67" t="s">
        <v>65</v>
      </c>
      <c r="E194" s="68"/>
      <c r="F194" s="69">
        <v>0</v>
      </c>
      <c r="G194" s="68">
        <f t="shared" si="4"/>
        <v>0</v>
      </c>
      <c r="H194" s="191"/>
      <c r="I194" s="192"/>
      <c r="J194" s="192"/>
      <c r="K194" s="193"/>
      <c r="L194" s="193"/>
      <c r="M194" s="193"/>
      <c r="N194" s="194"/>
      <c r="O194" s="195"/>
      <c r="P194" s="196"/>
      <c r="Q194" s="195"/>
      <c r="R194" s="196"/>
      <c r="S194" s="195"/>
      <c r="T194" s="181"/>
      <c r="U194" s="197"/>
      <c r="V194" s="198"/>
      <c r="W194" s="197"/>
      <c r="X194" s="195"/>
      <c r="Y194" s="195"/>
      <c r="Z194" s="195"/>
      <c r="AA194" s="199"/>
    </row>
    <row r="195" spans="1:27" ht="24" customHeight="1" x14ac:dyDescent="0.3">
      <c r="A195" s="56"/>
      <c r="B195" s="65">
        <f t="shared" si="5"/>
        <v>187</v>
      </c>
      <c r="C195" s="70" t="s">
        <v>160</v>
      </c>
      <c r="D195" s="67" t="s">
        <v>8</v>
      </c>
      <c r="E195" s="68"/>
      <c r="F195" s="69">
        <v>0</v>
      </c>
      <c r="G195" s="68">
        <f t="shared" si="4"/>
        <v>0</v>
      </c>
      <c r="H195" s="191"/>
      <c r="I195" s="192"/>
      <c r="J195" s="192"/>
      <c r="K195" s="193"/>
      <c r="L195" s="193"/>
      <c r="M195" s="193"/>
      <c r="N195" s="194"/>
      <c r="O195" s="195"/>
      <c r="P195" s="196"/>
      <c r="Q195" s="195"/>
      <c r="R195" s="196"/>
      <c r="S195" s="195"/>
      <c r="T195" s="181"/>
      <c r="U195" s="197"/>
      <c r="V195" s="198"/>
      <c r="W195" s="197"/>
      <c r="X195" s="195"/>
      <c r="Y195" s="195"/>
      <c r="Z195" s="195"/>
      <c r="AA195" s="199"/>
    </row>
    <row r="196" spans="1:27" ht="15.6" x14ac:dyDescent="0.3">
      <c r="A196" s="56"/>
      <c r="B196" s="65">
        <f t="shared" si="5"/>
        <v>188</v>
      </c>
      <c r="C196" s="70" t="s">
        <v>161</v>
      </c>
      <c r="D196" s="67" t="s">
        <v>8</v>
      </c>
      <c r="E196" s="68"/>
      <c r="F196" s="69">
        <v>0</v>
      </c>
      <c r="G196" s="68">
        <f t="shared" si="4"/>
        <v>0</v>
      </c>
      <c r="H196" s="191"/>
      <c r="I196" s="192"/>
      <c r="J196" s="192"/>
      <c r="K196" s="193"/>
      <c r="L196" s="193"/>
      <c r="M196" s="193"/>
      <c r="N196" s="194"/>
      <c r="O196" s="195"/>
      <c r="P196" s="196"/>
      <c r="Q196" s="195"/>
      <c r="R196" s="196"/>
      <c r="S196" s="195"/>
      <c r="T196" s="181"/>
      <c r="U196" s="197"/>
      <c r="V196" s="198"/>
      <c r="W196" s="197"/>
      <c r="X196" s="195"/>
      <c r="Y196" s="195"/>
      <c r="Z196" s="195"/>
      <c r="AA196" s="199"/>
    </row>
    <row r="197" spans="1:27" ht="15.6" x14ac:dyDescent="0.3">
      <c r="A197" s="56"/>
      <c r="B197" s="65">
        <f t="shared" si="5"/>
        <v>189</v>
      </c>
      <c r="C197" s="70" t="s">
        <v>162</v>
      </c>
      <c r="D197" s="67" t="s">
        <v>8</v>
      </c>
      <c r="E197" s="68"/>
      <c r="F197" s="69">
        <v>0</v>
      </c>
      <c r="G197" s="68">
        <f t="shared" si="4"/>
        <v>0</v>
      </c>
      <c r="H197" s="191"/>
      <c r="I197" s="192"/>
      <c r="J197" s="192"/>
      <c r="K197" s="193"/>
      <c r="L197" s="193"/>
      <c r="M197" s="193"/>
      <c r="N197" s="194"/>
      <c r="O197" s="195"/>
      <c r="P197" s="196"/>
      <c r="Q197" s="195"/>
      <c r="R197" s="196"/>
      <c r="S197" s="195"/>
      <c r="T197" s="181"/>
      <c r="U197" s="197"/>
      <c r="V197" s="198"/>
      <c r="W197" s="197"/>
      <c r="X197" s="195"/>
      <c r="Y197" s="195"/>
      <c r="Z197" s="195"/>
      <c r="AA197" s="199"/>
    </row>
    <row r="198" spans="1:27" ht="15.6" x14ac:dyDescent="0.3">
      <c r="A198" s="56"/>
      <c r="B198" s="65">
        <f t="shared" si="5"/>
        <v>190</v>
      </c>
      <c r="C198" s="70" t="s">
        <v>163</v>
      </c>
      <c r="D198" s="67" t="s">
        <v>8</v>
      </c>
      <c r="E198" s="68"/>
      <c r="F198" s="69">
        <v>0</v>
      </c>
      <c r="G198" s="68">
        <f t="shared" si="4"/>
        <v>0</v>
      </c>
      <c r="H198" s="191"/>
      <c r="I198" s="192"/>
      <c r="J198" s="192"/>
      <c r="K198" s="193"/>
      <c r="L198" s="193"/>
      <c r="M198" s="193"/>
      <c r="N198" s="194"/>
      <c r="O198" s="195"/>
      <c r="P198" s="196"/>
      <c r="Q198" s="195"/>
      <c r="R198" s="196"/>
      <c r="S198" s="195"/>
      <c r="T198" s="181"/>
      <c r="U198" s="197"/>
      <c r="V198" s="198"/>
      <c r="W198" s="197"/>
      <c r="X198" s="195"/>
      <c r="Y198" s="195"/>
      <c r="Z198" s="195"/>
      <c r="AA198" s="199"/>
    </row>
    <row r="199" spans="1:27" ht="15.6" x14ac:dyDescent="0.3">
      <c r="A199" s="56"/>
      <c r="B199" s="65">
        <f t="shared" si="5"/>
        <v>191</v>
      </c>
      <c r="C199" s="70" t="s">
        <v>164</v>
      </c>
      <c r="D199" s="67" t="s">
        <v>8</v>
      </c>
      <c r="E199" s="68"/>
      <c r="F199" s="69">
        <v>0</v>
      </c>
      <c r="G199" s="68">
        <f t="shared" si="4"/>
        <v>0</v>
      </c>
      <c r="H199" s="191"/>
      <c r="I199" s="192"/>
      <c r="J199" s="192"/>
      <c r="K199" s="193"/>
      <c r="L199" s="193"/>
      <c r="M199" s="193"/>
      <c r="N199" s="194"/>
      <c r="O199" s="195"/>
      <c r="P199" s="196"/>
      <c r="Q199" s="195"/>
      <c r="R199" s="196"/>
      <c r="S199" s="195"/>
      <c r="T199" s="181"/>
      <c r="U199" s="197"/>
      <c r="V199" s="198"/>
      <c r="W199" s="197"/>
      <c r="X199" s="195"/>
      <c r="Y199" s="195"/>
      <c r="Z199" s="195"/>
      <c r="AA199" s="199"/>
    </row>
    <row r="200" spans="1:27" ht="15.6" x14ac:dyDescent="0.3">
      <c r="A200" s="56"/>
      <c r="B200" s="65">
        <f t="shared" si="5"/>
        <v>192</v>
      </c>
      <c r="C200" s="70" t="s">
        <v>165</v>
      </c>
      <c r="D200" s="67" t="s">
        <v>8</v>
      </c>
      <c r="E200" s="68">
        <v>2</v>
      </c>
      <c r="F200" s="69">
        <v>0.1</v>
      </c>
      <c r="G200" s="68">
        <f t="shared" si="4"/>
        <v>0.2</v>
      </c>
      <c r="H200" s="191"/>
      <c r="I200" s="192"/>
      <c r="J200" s="192"/>
      <c r="K200" s="193"/>
      <c r="L200" s="193"/>
      <c r="M200" s="193"/>
      <c r="N200" s="194"/>
      <c r="O200" s="195"/>
      <c r="P200" s="196"/>
      <c r="Q200" s="195"/>
      <c r="R200" s="196"/>
      <c r="S200" s="195"/>
      <c r="T200" s="181"/>
      <c r="U200" s="197"/>
      <c r="V200" s="198"/>
      <c r="W200" s="197"/>
      <c r="X200" s="195"/>
      <c r="Y200" s="195"/>
      <c r="Z200" s="195"/>
      <c r="AA200" s="199"/>
    </row>
    <row r="201" spans="1:27" ht="15.6" x14ac:dyDescent="0.3">
      <c r="A201" s="56"/>
      <c r="B201" s="65">
        <f t="shared" si="5"/>
        <v>193</v>
      </c>
      <c r="C201" s="70" t="s">
        <v>166</v>
      </c>
      <c r="D201" s="67" t="s">
        <v>8</v>
      </c>
      <c r="E201" s="68"/>
      <c r="F201" s="69">
        <v>0</v>
      </c>
      <c r="G201" s="68">
        <f t="shared" si="4"/>
        <v>0</v>
      </c>
      <c r="H201" s="191"/>
      <c r="I201" s="192"/>
      <c r="J201" s="192"/>
      <c r="K201" s="193"/>
      <c r="L201" s="193"/>
      <c r="M201" s="193"/>
      <c r="N201" s="194"/>
      <c r="O201" s="195"/>
      <c r="P201" s="196"/>
      <c r="Q201" s="195"/>
      <c r="R201" s="196"/>
      <c r="S201" s="195"/>
      <c r="T201" s="181"/>
      <c r="U201" s="197"/>
      <c r="V201" s="198"/>
      <c r="W201" s="197"/>
      <c r="X201" s="195"/>
      <c r="Y201" s="195"/>
      <c r="Z201" s="195"/>
      <c r="AA201" s="199"/>
    </row>
    <row r="202" spans="1:27" ht="15.6" x14ac:dyDescent="0.3">
      <c r="A202" s="56"/>
      <c r="B202" s="65">
        <f t="shared" si="5"/>
        <v>194</v>
      </c>
      <c r="C202" s="70" t="s">
        <v>167</v>
      </c>
      <c r="D202" s="67" t="s">
        <v>8</v>
      </c>
      <c r="E202" s="68"/>
      <c r="F202" s="69">
        <v>0</v>
      </c>
      <c r="G202" s="68">
        <f t="shared" ref="G202:G209" si="6">+ROUND(E202*$F202,2)</f>
        <v>0</v>
      </c>
      <c r="H202" s="191"/>
      <c r="I202" s="192"/>
      <c r="J202" s="192"/>
      <c r="K202" s="193"/>
      <c r="L202" s="193"/>
      <c r="M202" s="193"/>
      <c r="N202" s="194"/>
      <c r="O202" s="195"/>
      <c r="P202" s="196"/>
      <c r="Q202" s="195"/>
      <c r="R202" s="196"/>
      <c r="S202" s="195"/>
      <c r="T202" s="181"/>
      <c r="U202" s="197"/>
      <c r="V202" s="198"/>
      <c r="W202" s="197"/>
      <c r="X202" s="195"/>
      <c r="Y202" s="195"/>
      <c r="Z202" s="195"/>
      <c r="AA202" s="199"/>
    </row>
    <row r="203" spans="1:27" ht="15.6" x14ac:dyDescent="0.3">
      <c r="A203" s="56"/>
      <c r="B203" s="65">
        <f t="shared" ref="B203:B209" si="7">+B202+1</f>
        <v>195</v>
      </c>
      <c r="C203" s="70" t="s">
        <v>168</v>
      </c>
      <c r="D203" s="67" t="s">
        <v>8</v>
      </c>
      <c r="E203" s="68"/>
      <c r="F203" s="69">
        <v>0</v>
      </c>
      <c r="G203" s="68">
        <f t="shared" si="6"/>
        <v>0</v>
      </c>
      <c r="H203" s="191"/>
      <c r="I203" s="192"/>
      <c r="J203" s="192"/>
      <c r="K203" s="193"/>
      <c r="L203" s="193"/>
      <c r="M203" s="193"/>
      <c r="N203" s="194"/>
      <c r="O203" s="195"/>
      <c r="P203" s="196"/>
      <c r="Q203" s="195"/>
      <c r="R203" s="196"/>
      <c r="S203" s="195"/>
      <c r="T203" s="181"/>
      <c r="U203" s="197"/>
      <c r="V203" s="198"/>
      <c r="W203" s="197"/>
      <c r="X203" s="195"/>
      <c r="Y203" s="195"/>
      <c r="Z203" s="195"/>
      <c r="AA203" s="199"/>
    </row>
    <row r="204" spans="1:27" ht="15.6" x14ac:dyDescent="0.3">
      <c r="A204" s="56"/>
      <c r="B204" s="65">
        <f t="shared" si="7"/>
        <v>196</v>
      </c>
      <c r="C204" s="81" t="s">
        <v>169</v>
      </c>
      <c r="D204" s="67" t="s">
        <v>8</v>
      </c>
      <c r="E204" s="68"/>
      <c r="F204" s="69">
        <v>0</v>
      </c>
      <c r="G204" s="68">
        <f t="shared" si="6"/>
        <v>0</v>
      </c>
      <c r="H204" s="191"/>
      <c r="I204" s="192"/>
      <c r="J204" s="192"/>
      <c r="K204" s="193"/>
      <c r="L204" s="193"/>
      <c r="M204" s="193"/>
      <c r="N204" s="194"/>
      <c r="O204" s="195"/>
      <c r="P204" s="196"/>
      <c r="Q204" s="195"/>
      <c r="R204" s="196"/>
      <c r="S204" s="195"/>
      <c r="T204" s="181"/>
      <c r="U204" s="197"/>
      <c r="V204" s="198"/>
      <c r="W204" s="197"/>
      <c r="X204" s="195"/>
      <c r="Y204" s="195"/>
      <c r="Z204" s="195"/>
      <c r="AA204" s="199"/>
    </row>
    <row r="205" spans="1:27" ht="15.6" x14ac:dyDescent="0.3">
      <c r="A205" s="56"/>
      <c r="B205" s="65">
        <f t="shared" si="7"/>
        <v>197</v>
      </c>
      <c r="C205" s="66" t="s">
        <v>438</v>
      </c>
      <c r="D205" s="67" t="s">
        <v>8</v>
      </c>
      <c r="E205" s="68"/>
      <c r="F205" s="69">
        <v>0</v>
      </c>
      <c r="G205" s="68">
        <f t="shared" si="6"/>
        <v>0</v>
      </c>
      <c r="H205" s="191"/>
      <c r="I205" s="192"/>
      <c r="J205" s="192"/>
      <c r="K205" s="193"/>
      <c r="L205" s="193"/>
      <c r="M205" s="193"/>
      <c r="N205" s="194"/>
      <c r="O205" s="195"/>
      <c r="P205" s="196"/>
      <c r="Q205" s="195"/>
      <c r="R205" s="196"/>
      <c r="S205" s="195"/>
      <c r="T205" s="181"/>
      <c r="U205" s="197"/>
      <c r="V205" s="198"/>
      <c r="W205" s="197"/>
      <c r="X205" s="195"/>
      <c r="Y205" s="195"/>
      <c r="Z205" s="195"/>
      <c r="AA205" s="199"/>
    </row>
    <row r="206" spans="1:27" ht="15.6" x14ac:dyDescent="0.3">
      <c r="A206" s="56"/>
      <c r="B206" s="65">
        <f t="shared" si="7"/>
        <v>198</v>
      </c>
      <c r="C206" s="66" t="s">
        <v>439</v>
      </c>
      <c r="D206" s="67" t="s">
        <v>8</v>
      </c>
      <c r="E206" s="68"/>
      <c r="F206" s="69">
        <v>0</v>
      </c>
      <c r="G206" s="68">
        <f t="shared" si="6"/>
        <v>0</v>
      </c>
      <c r="H206" s="191"/>
      <c r="I206" s="192"/>
      <c r="J206" s="192"/>
      <c r="K206" s="193"/>
      <c r="L206" s="193"/>
      <c r="M206" s="193"/>
      <c r="N206" s="194"/>
      <c r="O206" s="195"/>
      <c r="P206" s="196"/>
      <c r="Q206" s="195"/>
      <c r="R206" s="196"/>
      <c r="S206" s="195"/>
      <c r="T206" s="181"/>
      <c r="U206" s="197"/>
      <c r="V206" s="198"/>
      <c r="W206" s="197"/>
      <c r="X206" s="195"/>
      <c r="Y206" s="195"/>
      <c r="Z206" s="195"/>
      <c r="AA206" s="199"/>
    </row>
    <row r="207" spans="1:27" ht="24" customHeight="1" x14ac:dyDescent="0.3">
      <c r="A207" s="56"/>
      <c r="B207" s="65">
        <f t="shared" si="7"/>
        <v>199</v>
      </c>
      <c r="C207" s="66" t="s">
        <v>170</v>
      </c>
      <c r="D207" s="67" t="s">
        <v>8</v>
      </c>
      <c r="E207" s="68"/>
      <c r="F207" s="69">
        <v>0</v>
      </c>
      <c r="G207" s="68">
        <f t="shared" si="6"/>
        <v>0</v>
      </c>
      <c r="H207" s="191"/>
      <c r="I207" s="192"/>
      <c r="J207" s="192"/>
      <c r="K207" s="193"/>
      <c r="L207" s="193"/>
      <c r="M207" s="193"/>
      <c r="N207" s="194"/>
      <c r="O207" s="195"/>
      <c r="P207" s="196"/>
      <c r="Q207" s="195"/>
      <c r="R207" s="196"/>
      <c r="S207" s="195"/>
      <c r="T207" s="181"/>
      <c r="U207" s="197"/>
      <c r="V207" s="198"/>
      <c r="W207" s="197"/>
      <c r="X207" s="195"/>
      <c r="Y207" s="195"/>
      <c r="Z207" s="195"/>
      <c r="AA207" s="199"/>
    </row>
    <row r="208" spans="1:27" ht="15.6" x14ac:dyDescent="0.3">
      <c r="A208" s="56"/>
      <c r="B208" s="65">
        <f t="shared" si="7"/>
        <v>200</v>
      </c>
      <c r="C208" s="75" t="str">
        <f>+'[1]Cálculo de Materiales 2022 2023'!C307</f>
        <v xml:space="preserve">Protector de punta de cable, para red Preensamblada, forma cilindrica  </v>
      </c>
      <c r="D208" s="76" t="s">
        <v>65</v>
      </c>
      <c r="E208" s="68"/>
      <c r="F208" s="69">
        <v>0</v>
      </c>
      <c r="G208" s="68">
        <f t="shared" si="6"/>
        <v>0</v>
      </c>
      <c r="H208" s="191"/>
      <c r="I208" s="192"/>
      <c r="J208" s="192"/>
      <c r="K208" s="193"/>
      <c r="L208" s="193"/>
      <c r="M208" s="193"/>
      <c r="N208" s="194"/>
      <c r="O208" s="195"/>
      <c r="P208" s="196"/>
      <c r="Q208" s="195"/>
      <c r="R208" s="196"/>
      <c r="S208" s="195"/>
      <c r="T208" s="181"/>
      <c r="U208" s="197"/>
      <c r="V208" s="198"/>
      <c r="W208" s="197"/>
      <c r="X208" s="195"/>
      <c r="Y208" s="195"/>
      <c r="Z208" s="195"/>
      <c r="AA208" s="199"/>
    </row>
    <row r="209" spans="1:73" ht="24" customHeight="1" x14ac:dyDescent="0.3">
      <c r="A209" s="56"/>
      <c r="B209" s="65">
        <f t="shared" si="7"/>
        <v>201</v>
      </c>
      <c r="C209" s="75" t="str">
        <f>+'[1]Cálculo de Materiales 2022 2023'!C345</f>
        <v>Perno máquina de acero galvanizado, tuerca,  arandela plana, arandelas de presión, 16x38mm (5/8"x 1 1/2")</v>
      </c>
      <c r="D209" s="76" t="s">
        <v>8</v>
      </c>
      <c r="E209" s="68"/>
      <c r="F209" s="69">
        <v>0</v>
      </c>
      <c r="G209" s="68">
        <f t="shared" si="6"/>
        <v>0</v>
      </c>
      <c r="H209" s="191"/>
      <c r="I209" s="192"/>
      <c r="J209" s="192"/>
      <c r="K209" s="193"/>
      <c r="L209" s="193"/>
      <c r="M209" s="193"/>
      <c r="N209" s="194"/>
      <c r="O209" s="195"/>
      <c r="P209" s="196"/>
      <c r="Q209" s="195"/>
      <c r="R209" s="196"/>
      <c r="S209" s="195"/>
      <c r="T209" s="181"/>
      <c r="U209" s="197"/>
      <c r="V209" s="198"/>
      <c r="W209" s="197"/>
      <c r="X209" s="195"/>
      <c r="Y209" s="195"/>
      <c r="Z209" s="195"/>
      <c r="AA209" s="199"/>
    </row>
    <row r="210" spans="1:73" ht="33" customHeight="1" x14ac:dyDescent="0.3">
      <c r="A210" s="56"/>
      <c r="B210" s="65"/>
      <c r="C210" s="129" t="s">
        <v>171</v>
      </c>
      <c r="D210" s="130"/>
      <c r="E210" s="143">
        <f>SUM(G$9:G$209)</f>
        <v>180120.16000000003</v>
      </c>
      <c r="F210" s="144"/>
      <c r="G210" s="145"/>
      <c r="H210" s="168"/>
      <c r="I210" s="48"/>
      <c r="J210" s="48"/>
      <c r="K210" s="200"/>
      <c r="L210" s="200"/>
      <c r="M210" s="200"/>
      <c r="N210" s="199"/>
      <c r="O210" s="201"/>
      <c r="P210" s="202"/>
      <c r="Q210" s="201"/>
      <c r="S210" s="201"/>
      <c r="V210" s="203"/>
      <c r="W210" s="204"/>
      <c r="X210" s="204"/>
      <c r="Y210" s="205"/>
      <c r="Z210" s="204"/>
      <c r="AA210" s="199"/>
    </row>
    <row r="211" spans="1:73" ht="33" customHeight="1" x14ac:dyDescent="0.3">
      <c r="A211" s="56"/>
      <c r="B211" s="82"/>
      <c r="C211" s="119"/>
      <c r="D211" s="83"/>
      <c r="E211" s="83"/>
      <c r="F211" s="83"/>
      <c r="G211" s="84"/>
      <c r="H211" s="164"/>
      <c r="I211" s="49"/>
      <c r="J211" s="49"/>
      <c r="K211" s="49"/>
      <c r="L211" s="49"/>
      <c r="M211" s="49"/>
      <c r="N211" s="199"/>
      <c r="S211" s="206"/>
      <c r="V211" s="203"/>
      <c r="AA211" s="199"/>
    </row>
    <row r="212" spans="1:73" s="2" customFormat="1" ht="33" customHeight="1" x14ac:dyDescent="0.3">
      <c r="A212" s="58"/>
      <c r="B212" s="60" t="s">
        <v>172</v>
      </c>
      <c r="C212" s="61" t="s">
        <v>173</v>
      </c>
      <c r="D212" s="85"/>
      <c r="E212" s="85"/>
      <c r="F212" s="85"/>
      <c r="G212" s="86"/>
      <c r="H212" s="164"/>
      <c r="I212" s="50"/>
      <c r="J212" s="50"/>
      <c r="K212" s="50"/>
      <c r="L212" s="50"/>
      <c r="M212" s="50"/>
      <c r="N212" s="50"/>
      <c r="O212" s="189"/>
      <c r="P212" s="189"/>
      <c r="Q212" s="189"/>
      <c r="R212" s="189"/>
      <c r="S212" s="189"/>
      <c r="T212" s="189"/>
      <c r="U212" s="189"/>
      <c r="V212" s="207"/>
      <c r="W212" s="189"/>
      <c r="X212" s="189"/>
      <c r="Y212" s="189"/>
      <c r="Z212" s="189"/>
      <c r="AA212" s="208"/>
      <c r="AB212" s="190"/>
      <c r="AC212" s="190"/>
      <c r="AD212" s="190"/>
      <c r="AE212" s="190"/>
      <c r="AF212" s="190"/>
      <c r="AG212" s="190"/>
      <c r="AH212" s="190"/>
      <c r="AI212" s="190"/>
      <c r="AJ212" s="190"/>
      <c r="AK212" s="190"/>
      <c r="AL212" s="190"/>
      <c r="AM212" s="190"/>
      <c r="AN212" s="190"/>
      <c r="AO212" s="190"/>
      <c r="AP212" s="190"/>
      <c r="AQ212" s="190"/>
      <c r="AR212" s="190"/>
      <c r="AS212" s="190"/>
      <c r="AT212" s="190"/>
      <c r="AU212" s="54"/>
      <c r="AV212" s="54"/>
      <c r="AW212" s="54"/>
      <c r="AX212" s="54"/>
      <c r="AY212" s="54"/>
      <c r="AZ212" s="54"/>
      <c r="BA212" s="54"/>
      <c r="BB212" s="54"/>
      <c r="BC212" s="54"/>
      <c r="BD212" s="54"/>
      <c r="BE212" s="54"/>
      <c r="BF212" s="54"/>
      <c r="BG212" s="54"/>
      <c r="BH212" s="54"/>
      <c r="BI212" s="54"/>
      <c r="BJ212" s="54"/>
      <c r="BK212" s="54"/>
      <c r="BL212" s="54"/>
      <c r="BM212" s="54"/>
      <c r="BN212" s="54"/>
      <c r="BO212" s="54"/>
      <c r="BP212" s="54"/>
      <c r="BQ212" s="54"/>
      <c r="BR212" s="54"/>
      <c r="BS212" s="54"/>
      <c r="BT212" s="54"/>
      <c r="BU212" s="54"/>
    </row>
    <row r="213" spans="1:73" ht="15.6" x14ac:dyDescent="0.3">
      <c r="A213" s="56"/>
      <c r="B213" s="65">
        <f>+B209+1</f>
        <v>202</v>
      </c>
      <c r="C213" s="87" t="s">
        <v>174</v>
      </c>
      <c r="D213" s="88" t="s">
        <v>175</v>
      </c>
      <c r="E213" s="89">
        <v>1</v>
      </c>
      <c r="F213" s="69">
        <v>259.17519999999996</v>
      </c>
      <c r="G213" s="68">
        <f t="shared" ref="G213:G276" si="8">+ROUND(E213*$F213,2)</f>
        <v>259.18</v>
      </c>
      <c r="H213" s="191"/>
      <c r="I213" s="192"/>
      <c r="J213" s="192"/>
      <c r="K213" s="192"/>
      <c r="L213" s="192"/>
      <c r="M213" s="192"/>
      <c r="N213" s="194"/>
      <c r="O213" s="195"/>
      <c r="P213" s="197"/>
      <c r="Q213" s="195"/>
      <c r="R213" s="197"/>
      <c r="S213" s="195"/>
      <c r="T213" s="194"/>
      <c r="U213" s="194"/>
      <c r="V213" s="197"/>
      <c r="W213" s="197"/>
      <c r="X213" s="195"/>
      <c r="Y213" s="195"/>
      <c r="Z213" s="195"/>
      <c r="AA213" s="199"/>
    </row>
    <row r="214" spans="1:73" ht="15.6" x14ac:dyDescent="0.3">
      <c r="A214" s="56"/>
      <c r="B214" s="65">
        <f>+B213+1</f>
        <v>203</v>
      </c>
      <c r="C214" s="87" t="s">
        <v>176</v>
      </c>
      <c r="D214" s="88" t="s">
        <v>175</v>
      </c>
      <c r="E214" s="89"/>
      <c r="F214" s="69">
        <v>0</v>
      </c>
      <c r="G214" s="68">
        <f t="shared" si="8"/>
        <v>0</v>
      </c>
      <c r="H214" s="191"/>
      <c r="I214" s="192"/>
      <c r="J214" s="192"/>
      <c r="K214" s="192"/>
      <c r="L214" s="192"/>
      <c r="M214" s="192"/>
      <c r="N214" s="194"/>
      <c r="O214" s="195"/>
      <c r="P214" s="196"/>
      <c r="Q214" s="195"/>
      <c r="R214" s="196"/>
      <c r="S214" s="195"/>
      <c r="T214" s="194"/>
      <c r="U214" s="194"/>
      <c r="V214" s="197"/>
      <c r="W214" s="197"/>
      <c r="X214" s="195"/>
      <c r="Y214" s="195"/>
      <c r="Z214" s="195"/>
      <c r="AA214" s="199"/>
    </row>
    <row r="215" spans="1:73" ht="15.6" x14ac:dyDescent="0.3">
      <c r="A215" s="56"/>
      <c r="B215" s="65">
        <f t="shared" ref="B215:B278" si="9">+B214+1</f>
        <v>204</v>
      </c>
      <c r="C215" s="87" t="s">
        <v>177</v>
      </c>
      <c r="D215" s="88" t="s">
        <v>175</v>
      </c>
      <c r="E215" s="89"/>
      <c r="F215" s="69">
        <v>0</v>
      </c>
      <c r="G215" s="68">
        <f t="shared" si="8"/>
        <v>0</v>
      </c>
      <c r="H215" s="191"/>
      <c r="I215" s="192"/>
      <c r="J215" s="192"/>
      <c r="K215" s="192"/>
      <c r="L215" s="192"/>
      <c r="M215" s="192"/>
      <c r="N215" s="194"/>
      <c r="O215" s="195"/>
      <c r="P215" s="196"/>
      <c r="Q215" s="195"/>
      <c r="R215" s="196"/>
      <c r="S215" s="195"/>
      <c r="T215" s="194"/>
      <c r="U215" s="194"/>
      <c r="V215" s="197"/>
      <c r="W215" s="197"/>
      <c r="X215" s="195"/>
      <c r="Y215" s="195"/>
      <c r="Z215" s="195"/>
      <c r="AA215" s="199"/>
    </row>
    <row r="216" spans="1:73" ht="15.6" x14ac:dyDescent="0.3">
      <c r="A216" s="56"/>
      <c r="B216" s="65">
        <f t="shared" si="9"/>
        <v>205</v>
      </c>
      <c r="C216" s="87" t="s">
        <v>178</v>
      </c>
      <c r="D216" s="88" t="s">
        <v>175</v>
      </c>
      <c r="E216" s="89"/>
      <c r="F216" s="69">
        <v>0</v>
      </c>
      <c r="G216" s="68">
        <f t="shared" si="8"/>
        <v>0</v>
      </c>
      <c r="H216" s="191"/>
      <c r="I216" s="192"/>
      <c r="J216" s="192"/>
      <c r="K216" s="192"/>
      <c r="L216" s="192"/>
      <c r="M216" s="192"/>
      <c r="N216" s="194"/>
      <c r="O216" s="195"/>
      <c r="P216" s="196"/>
      <c r="Q216" s="195"/>
      <c r="R216" s="196"/>
      <c r="S216" s="195"/>
      <c r="T216" s="194"/>
      <c r="U216" s="194"/>
      <c r="V216" s="197"/>
      <c r="W216" s="197"/>
      <c r="X216" s="195"/>
      <c r="Y216" s="195"/>
      <c r="Z216" s="195"/>
      <c r="AA216" s="199"/>
    </row>
    <row r="217" spans="1:73" ht="15.6" x14ac:dyDescent="0.3">
      <c r="A217" s="56"/>
      <c r="B217" s="65">
        <f t="shared" si="9"/>
        <v>206</v>
      </c>
      <c r="C217" s="87" t="s">
        <v>376</v>
      </c>
      <c r="D217" s="88" t="s">
        <v>175</v>
      </c>
      <c r="E217" s="89"/>
      <c r="F217" s="69">
        <v>0</v>
      </c>
      <c r="G217" s="68">
        <f t="shared" si="8"/>
        <v>0</v>
      </c>
      <c r="H217" s="191"/>
      <c r="I217" s="192"/>
      <c r="J217" s="192"/>
      <c r="K217" s="192"/>
      <c r="L217" s="192"/>
      <c r="M217" s="192"/>
      <c r="N217" s="194"/>
      <c r="O217" s="195"/>
      <c r="P217" s="196"/>
      <c r="Q217" s="195"/>
      <c r="R217" s="196"/>
      <c r="S217" s="195"/>
      <c r="T217" s="194"/>
      <c r="U217" s="194"/>
      <c r="V217" s="197"/>
      <c r="W217" s="197"/>
      <c r="X217" s="195"/>
      <c r="Y217" s="195"/>
      <c r="Z217" s="195"/>
      <c r="AA217" s="199"/>
    </row>
    <row r="218" spans="1:73" ht="24" customHeight="1" x14ac:dyDescent="0.3">
      <c r="A218" s="56"/>
      <c r="B218" s="65">
        <f t="shared" si="9"/>
        <v>207</v>
      </c>
      <c r="C218" s="87" t="s">
        <v>179</v>
      </c>
      <c r="D218" s="88" t="s">
        <v>175</v>
      </c>
      <c r="E218" s="89"/>
      <c r="F218" s="69">
        <v>0</v>
      </c>
      <c r="G218" s="68">
        <f t="shared" si="8"/>
        <v>0</v>
      </c>
      <c r="H218" s="191"/>
      <c r="I218" s="192"/>
      <c r="J218" s="192"/>
      <c r="K218" s="192"/>
      <c r="L218" s="192"/>
      <c r="M218" s="192"/>
      <c r="N218" s="194"/>
      <c r="O218" s="195"/>
      <c r="P218" s="196"/>
      <c r="Q218" s="195"/>
      <c r="R218" s="196"/>
      <c r="S218" s="195"/>
      <c r="T218" s="194"/>
      <c r="U218" s="194"/>
      <c r="V218" s="197"/>
      <c r="W218" s="197"/>
      <c r="X218" s="195"/>
      <c r="Y218" s="195"/>
      <c r="Z218" s="195"/>
      <c r="AA218" s="199"/>
    </row>
    <row r="219" spans="1:73" ht="24" customHeight="1" x14ac:dyDescent="0.3">
      <c r="A219" s="56"/>
      <c r="B219" s="65">
        <f t="shared" si="9"/>
        <v>208</v>
      </c>
      <c r="C219" s="87" t="s">
        <v>180</v>
      </c>
      <c r="D219" s="88" t="s">
        <v>175</v>
      </c>
      <c r="E219" s="89"/>
      <c r="F219" s="69">
        <v>0</v>
      </c>
      <c r="G219" s="68">
        <f t="shared" si="8"/>
        <v>0</v>
      </c>
      <c r="H219" s="191"/>
      <c r="I219" s="192"/>
      <c r="J219" s="192"/>
      <c r="K219" s="192"/>
      <c r="L219" s="192"/>
      <c r="M219" s="192"/>
      <c r="N219" s="194"/>
      <c r="O219" s="195"/>
      <c r="P219" s="196"/>
      <c r="Q219" s="195"/>
      <c r="R219" s="196"/>
      <c r="S219" s="195"/>
      <c r="T219" s="194"/>
      <c r="U219" s="194"/>
      <c r="V219" s="197"/>
      <c r="W219" s="197"/>
      <c r="X219" s="195"/>
      <c r="Y219" s="195"/>
      <c r="Z219" s="195"/>
      <c r="AA219" s="199"/>
    </row>
    <row r="220" spans="1:73" ht="24" customHeight="1" x14ac:dyDescent="0.3">
      <c r="A220" s="56"/>
      <c r="B220" s="65">
        <f t="shared" si="9"/>
        <v>209</v>
      </c>
      <c r="C220" s="87" t="s">
        <v>181</v>
      </c>
      <c r="D220" s="88" t="s">
        <v>175</v>
      </c>
      <c r="E220" s="89"/>
      <c r="F220" s="69">
        <v>0</v>
      </c>
      <c r="G220" s="68">
        <f t="shared" si="8"/>
        <v>0</v>
      </c>
      <c r="H220" s="191"/>
      <c r="I220" s="192"/>
      <c r="J220" s="192"/>
      <c r="K220" s="192"/>
      <c r="L220" s="192"/>
      <c r="M220" s="192"/>
      <c r="N220" s="194"/>
      <c r="O220" s="195"/>
      <c r="P220" s="196"/>
      <c r="Q220" s="195"/>
      <c r="R220" s="196"/>
      <c r="S220" s="195"/>
      <c r="T220" s="194"/>
      <c r="U220" s="194"/>
      <c r="V220" s="197"/>
      <c r="W220" s="197"/>
      <c r="X220" s="195"/>
      <c r="Y220" s="195"/>
      <c r="Z220" s="195"/>
      <c r="AA220" s="199"/>
    </row>
    <row r="221" spans="1:73" ht="24" customHeight="1" x14ac:dyDescent="0.3">
      <c r="A221" s="56"/>
      <c r="B221" s="65">
        <f t="shared" si="9"/>
        <v>210</v>
      </c>
      <c r="C221" s="87" t="s">
        <v>377</v>
      </c>
      <c r="D221" s="88" t="s">
        <v>175</v>
      </c>
      <c r="E221" s="89">
        <v>6</v>
      </c>
      <c r="F221" s="69">
        <v>116.73916999999999</v>
      </c>
      <c r="G221" s="68">
        <f t="shared" si="8"/>
        <v>700.44</v>
      </c>
      <c r="H221" s="191"/>
      <c r="I221" s="192"/>
      <c r="J221" s="192"/>
      <c r="K221" s="192"/>
      <c r="L221" s="192"/>
      <c r="M221" s="192"/>
      <c r="N221" s="194"/>
      <c r="O221" s="195"/>
      <c r="P221" s="197"/>
      <c r="Q221" s="195"/>
      <c r="R221" s="197"/>
      <c r="S221" s="195"/>
      <c r="T221" s="194"/>
      <c r="U221" s="194"/>
      <c r="V221" s="197"/>
      <c r="W221" s="197"/>
      <c r="X221" s="195"/>
      <c r="Y221" s="195"/>
      <c r="Z221" s="195"/>
      <c r="AA221" s="199"/>
    </row>
    <row r="222" spans="1:73" ht="24" customHeight="1" x14ac:dyDescent="0.3">
      <c r="A222" s="56"/>
      <c r="B222" s="65">
        <f t="shared" si="9"/>
        <v>211</v>
      </c>
      <c r="C222" s="87" t="s">
        <v>378</v>
      </c>
      <c r="D222" s="88" t="s">
        <v>175</v>
      </c>
      <c r="E222" s="89"/>
      <c r="F222" s="69">
        <v>0</v>
      </c>
      <c r="G222" s="68">
        <f t="shared" si="8"/>
        <v>0</v>
      </c>
      <c r="H222" s="191"/>
      <c r="I222" s="192"/>
      <c r="J222" s="192"/>
      <c r="K222" s="192"/>
      <c r="L222" s="192"/>
      <c r="M222" s="192"/>
      <c r="N222" s="194"/>
      <c r="O222" s="195"/>
      <c r="P222" s="196"/>
      <c r="Q222" s="195"/>
      <c r="R222" s="196"/>
      <c r="S222" s="195"/>
      <c r="T222" s="194"/>
      <c r="U222" s="194"/>
      <c r="V222" s="197"/>
      <c r="W222" s="197"/>
      <c r="X222" s="195"/>
      <c r="Y222" s="195"/>
      <c r="Z222" s="195"/>
      <c r="AA222" s="199"/>
    </row>
    <row r="223" spans="1:73" ht="15.6" x14ac:dyDescent="0.3">
      <c r="A223" s="56"/>
      <c r="B223" s="65">
        <f t="shared" si="9"/>
        <v>212</v>
      </c>
      <c r="C223" s="87" t="s">
        <v>392</v>
      </c>
      <c r="D223" s="88" t="s">
        <v>8</v>
      </c>
      <c r="E223" s="89">
        <v>164</v>
      </c>
      <c r="F223" s="69">
        <v>20.411049999999999</v>
      </c>
      <c r="G223" s="68">
        <f t="shared" si="8"/>
        <v>3347.41</v>
      </c>
      <c r="H223" s="191"/>
      <c r="I223" s="192"/>
      <c r="J223" s="192"/>
      <c r="K223" s="192"/>
      <c r="L223" s="192"/>
      <c r="M223" s="192"/>
      <c r="N223" s="194"/>
      <c r="O223" s="195"/>
      <c r="P223" s="197"/>
      <c r="Q223" s="195"/>
      <c r="R223" s="197"/>
      <c r="S223" s="195"/>
      <c r="T223" s="194"/>
      <c r="U223" s="194"/>
      <c r="V223" s="197"/>
      <c r="W223" s="197"/>
      <c r="X223" s="195"/>
      <c r="Y223" s="195"/>
      <c r="Z223" s="195"/>
      <c r="AA223" s="199"/>
    </row>
    <row r="224" spans="1:73" ht="15.6" x14ac:dyDescent="0.3">
      <c r="A224" s="56"/>
      <c r="B224" s="65">
        <f t="shared" si="9"/>
        <v>213</v>
      </c>
      <c r="C224" s="87" t="s">
        <v>393</v>
      </c>
      <c r="D224" s="88" t="s">
        <v>8</v>
      </c>
      <c r="E224" s="89"/>
      <c r="F224" s="69">
        <v>0</v>
      </c>
      <c r="G224" s="68">
        <f t="shared" si="8"/>
        <v>0</v>
      </c>
      <c r="H224" s="191"/>
      <c r="I224" s="192"/>
      <c r="J224" s="192"/>
      <c r="K224" s="192"/>
      <c r="L224" s="192"/>
      <c r="M224" s="192"/>
      <c r="N224" s="194"/>
      <c r="O224" s="195"/>
      <c r="P224" s="196"/>
      <c r="Q224" s="195"/>
      <c r="R224" s="196"/>
      <c r="S224" s="195"/>
      <c r="T224" s="194"/>
      <c r="U224" s="194"/>
      <c r="V224" s="197"/>
      <c r="W224" s="197"/>
      <c r="X224" s="195"/>
      <c r="Y224" s="195"/>
      <c r="Z224" s="195"/>
      <c r="AA224" s="199"/>
    </row>
    <row r="225" spans="1:27" ht="15.6" x14ac:dyDescent="0.3">
      <c r="A225" s="56"/>
      <c r="B225" s="65">
        <f t="shared" si="9"/>
        <v>214</v>
      </c>
      <c r="C225" s="87" t="s">
        <v>182</v>
      </c>
      <c r="D225" s="88" t="s">
        <v>8</v>
      </c>
      <c r="E225" s="89"/>
      <c r="F225" s="69">
        <v>0</v>
      </c>
      <c r="G225" s="68">
        <f t="shared" si="8"/>
        <v>0</v>
      </c>
      <c r="H225" s="191"/>
      <c r="I225" s="192"/>
      <c r="J225" s="192"/>
      <c r="K225" s="192"/>
      <c r="L225" s="192"/>
      <c r="M225" s="192"/>
      <c r="N225" s="194"/>
      <c r="O225" s="195"/>
      <c r="P225" s="196"/>
      <c r="Q225" s="195"/>
      <c r="R225" s="196"/>
      <c r="S225" s="195"/>
      <c r="T225" s="194"/>
      <c r="U225" s="194"/>
      <c r="V225" s="197"/>
      <c r="W225" s="197"/>
      <c r="X225" s="195"/>
      <c r="Y225" s="195"/>
      <c r="Z225" s="195"/>
      <c r="AA225" s="199"/>
    </row>
    <row r="226" spans="1:27" ht="15.6" x14ac:dyDescent="0.3">
      <c r="A226" s="56"/>
      <c r="B226" s="65">
        <f t="shared" si="9"/>
        <v>215</v>
      </c>
      <c r="C226" s="87" t="s">
        <v>183</v>
      </c>
      <c r="D226" s="88" t="s">
        <v>8</v>
      </c>
      <c r="E226" s="89"/>
      <c r="F226" s="69">
        <v>0</v>
      </c>
      <c r="G226" s="68">
        <f t="shared" si="8"/>
        <v>0</v>
      </c>
      <c r="H226" s="191"/>
      <c r="I226" s="192"/>
      <c r="J226" s="192"/>
      <c r="K226" s="192"/>
      <c r="L226" s="192"/>
      <c r="M226" s="192"/>
      <c r="N226" s="194"/>
      <c r="O226" s="195"/>
      <c r="P226" s="196"/>
      <c r="Q226" s="195"/>
      <c r="R226" s="196"/>
      <c r="S226" s="195"/>
      <c r="T226" s="194"/>
      <c r="U226" s="194"/>
      <c r="V226" s="197"/>
      <c r="W226" s="197"/>
      <c r="X226" s="195"/>
      <c r="Y226" s="195"/>
      <c r="Z226" s="195"/>
      <c r="AA226" s="199"/>
    </row>
    <row r="227" spans="1:27" ht="15.6" x14ac:dyDescent="0.3">
      <c r="A227" s="56"/>
      <c r="B227" s="65">
        <f t="shared" si="9"/>
        <v>216</v>
      </c>
      <c r="C227" s="87" t="s">
        <v>184</v>
      </c>
      <c r="D227" s="88" t="s">
        <v>8</v>
      </c>
      <c r="E227" s="89">
        <v>14</v>
      </c>
      <c r="F227" s="69">
        <v>35.18</v>
      </c>
      <c r="G227" s="68">
        <f t="shared" si="8"/>
        <v>492.52</v>
      </c>
      <c r="H227" s="191"/>
      <c r="I227" s="192"/>
      <c r="J227" s="192"/>
      <c r="K227" s="192"/>
      <c r="L227" s="192"/>
      <c r="M227" s="192"/>
      <c r="N227" s="194"/>
      <c r="O227" s="195"/>
      <c r="P227" s="197"/>
      <c r="Q227" s="195"/>
      <c r="R227" s="197"/>
      <c r="S227" s="195"/>
      <c r="T227" s="194"/>
      <c r="U227" s="194"/>
      <c r="V227" s="197"/>
      <c r="W227" s="197"/>
      <c r="X227" s="195"/>
      <c r="Y227" s="195"/>
      <c r="Z227" s="195"/>
      <c r="AA227" s="199"/>
    </row>
    <row r="228" spans="1:27" ht="15.6" x14ac:dyDescent="0.3">
      <c r="A228" s="56"/>
      <c r="B228" s="65">
        <f t="shared" si="9"/>
        <v>217</v>
      </c>
      <c r="C228" s="87" t="s">
        <v>185</v>
      </c>
      <c r="D228" s="88" t="s">
        <v>8</v>
      </c>
      <c r="E228" s="89">
        <v>67</v>
      </c>
      <c r="F228" s="69">
        <v>51.152999999999992</v>
      </c>
      <c r="G228" s="68">
        <f t="shared" si="8"/>
        <v>3427.25</v>
      </c>
      <c r="H228" s="191"/>
      <c r="I228" s="192"/>
      <c r="J228" s="192"/>
      <c r="K228" s="192"/>
      <c r="L228" s="192"/>
      <c r="M228" s="192"/>
      <c r="N228" s="194"/>
      <c r="O228" s="195"/>
      <c r="P228" s="197"/>
      <c r="Q228" s="195"/>
      <c r="R228" s="197"/>
      <c r="S228" s="195"/>
      <c r="T228" s="194"/>
      <c r="U228" s="194"/>
      <c r="V228" s="197"/>
      <c r="W228" s="197"/>
      <c r="X228" s="195"/>
      <c r="Y228" s="195"/>
      <c r="Z228" s="195"/>
      <c r="AA228" s="199"/>
    </row>
    <row r="229" spans="1:27" ht="15.6" x14ac:dyDescent="0.3">
      <c r="A229" s="56"/>
      <c r="B229" s="65">
        <f t="shared" si="9"/>
        <v>218</v>
      </c>
      <c r="C229" s="87" t="s">
        <v>379</v>
      </c>
      <c r="D229" s="88" t="s">
        <v>8</v>
      </c>
      <c r="E229" s="89"/>
      <c r="F229" s="69">
        <v>0</v>
      </c>
      <c r="G229" s="68">
        <f t="shared" si="8"/>
        <v>0</v>
      </c>
      <c r="H229" s="191"/>
      <c r="I229" s="192"/>
      <c r="J229" s="192"/>
      <c r="K229" s="192"/>
      <c r="L229" s="192"/>
      <c r="M229" s="192"/>
      <c r="N229" s="194"/>
      <c r="O229" s="195"/>
      <c r="P229" s="196"/>
      <c r="Q229" s="195"/>
      <c r="R229" s="196"/>
      <c r="S229" s="195"/>
      <c r="T229" s="194"/>
      <c r="U229" s="194"/>
      <c r="V229" s="197"/>
      <c r="W229" s="197"/>
      <c r="X229" s="195"/>
      <c r="Y229" s="195"/>
      <c r="Z229" s="195"/>
      <c r="AA229" s="199"/>
    </row>
    <row r="230" spans="1:27" ht="15.6" x14ac:dyDescent="0.3">
      <c r="A230" s="56"/>
      <c r="B230" s="65">
        <f t="shared" si="9"/>
        <v>219</v>
      </c>
      <c r="C230" s="87" t="s">
        <v>380</v>
      </c>
      <c r="D230" s="88" t="s">
        <v>8</v>
      </c>
      <c r="E230" s="89"/>
      <c r="F230" s="69">
        <v>0</v>
      </c>
      <c r="G230" s="68">
        <f t="shared" si="8"/>
        <v>0</v>
      </c>
      <c r="H230" s="191"/>
      <c r="I230" s="192"/>
      <c r="J230" s="192"/>
      <c r="K230" s="192"/>
      <c r="L230" s="192"/>
      <c r="M230" s="192"/>
      <c r="N230" s="194"/>
      <c r="O230" s="195"/>
      <c r="P230" s="196"/>
      <c r="Q230" s="195"/>
      <c r="R230" s="196"/>
      <c r="S230" s="195"/>
      <c r="T230" s="194"/>
      <c r="U230" s="194"/>
      <c r="V230" s="197"/>
      <c r="W230" s="197"/>
      <c r="X230" s="195"/>
      <c r="Y230" s="195"/>
      <c r="Z230" s="195"/>
      <c r="AA230" s="199"/>
    </row>
    <row r="231" spans="1:27" ht="15.6" x14ac:dyDescent="0.3">
      <c r="A231" s="56"/>
      <c r="B231" s="65">
        <f t="shared" si="9"/>
        <v>220</v>
      </c>
      <c r="C231" s="87" t="s">
        <v>381</v>
      </c>
      <c r="D231" s="88" t="s">
        <v>65</v>
      </c>
      <c r="E231" s="89"/>
      <c r="F231" s="69">
        <v>0</v>
      </c>
      <c r="G231" s="68">
        <f t="shared" si="8"/>
        <v>0</v>
      </c>
      <c r="H231" s="191"/>
      <c r="I231" s="192"/>
      <c r="J231" s="192"/>
      <c r="K231" s="192"/>
      <c r="L231" s="192"/>
      <c r="M231" s="192"/>
      <c r="N231" s="194"/>
      <c r="O231" s="195"/>
      <c r="P231" s="196"/>
      <c r="Q231" s="195"/>
      <c r="R231" s="196"/>
      <c r="S231" s="195"/>
      <c r="T231" s="194"/>
      <c r="U231" s="194"/>
      <c r="V231" s="197"/>
      <c r="W231" s="197"/>
      <c r="X231" s="195"/>
      <c r="Y231" s="195"/>
      <c r="Z231" s="195"/>
      <c r="AA231" s="199"/>
    </row>
    <row r="232" spans="1:27" ht="15.6" x14ac:dyDescent="0.3">
      <c r="A232" s="56"/>
      <c r="B232" s="65">
        <f t="shared" si="9"/>
        <v>221</v>
      </c>
      <c r="C232" s="87" t="s">
        <v>382</v>
      </c>
      <c r="D232" s="88" t="s">
        <v>65</v>
      </c>
      <c r="E232" s="89"/>
      <c r="F232" s="69">
        <v>0</v>
      </c>
      <c r="G232" s="68">
        <f t="shared" si="8"/>
        <v>0</v>
      </c>
      <c r="H232" s="191"/>
      <c r="I232" s="192"/>
      <c r="J232" s="192"/>
      <c r="K232" s="192"/>
      <c r="L232" s="192"/>
      <c r="M232" s="192"/>
      <c r="N232" s="194"/>
      <c r="O232" s="195"/>
      <c r="P232" s="196"/>
      <c r="Q232" s="195"/>
      <c r="R232" s="196"/>
      <c r="S232" s="195"/>
      <c r="T232" s="194"/>
      <c r="U232" s="194"/>
      <c r="V232" s="197"/>
      <c r="W232" s="197"/>
      <c r="X232" s="195"/>
      <c r="Y232" s="195"/>
      <c r="Z232" s="195"/>
      <c r="AA232" s="199"/>
    </row>
    <row r="233" spans="1:27" ht="24" customHeight="1" x14ac:dyDescent="0.3">
      <c r="A233" s="56"/>
      <c r="B233" s="65">
        <f t="shared" si="9"/>
        <v>222</v>
      </c>
      <c r="C233" s="87" t="s">
        <v>383</v>
      </c>
      <c r="D233" s="88" t="s">
        <v>8</v>
      </c>
      <c r="E233" s="89"/>
      <c r="F233" s="69">
        <v>0</v>
      </c>
      <c r="G233" s="68">
        <f t="shared" si="8"/>
        <v>0</v>
      </c>
      <c r="H233" s="191"/>
      <c r="I233" s="192"/>
      <c r="J233" s="192"/>
      <c r="K233" s="192"/>
      <c r="L233" s="192"/>
      <c r="M233" s="192"/>
      <c r="N233" s="194"/>
      <c r="O233" s="195"/>
      <c r="P233" s="196"/>
      <c r="Q233" s="195"/>
      <c r="R233" s="196"/>
      <c r="S233" s="195"/>
      <c r="T233" s="194"/>
      <c r="U233" s="194"/>
      <c r="V233" s="197"/>
      <c r="W233" s="197"/>
      <c r="X233" s="195"/>
      <c r="Y233" s="195"/>
      <c r="Z233" s="195"/>
      <c r="AA233" s="199"/>
    </row>
    <row r="234" spans="1:27" ht="24" customHeight="1" x14ac:dyDescent="0.3">
      <c r="A234" s="56"/>
      <c r="B234" s="65">
        <f t="shared" si="9"/>
        <v>223</v>
      </c>
      <c r="C234" s="87" t="s">
        <v>384</v>
      </c>
      <c r="D234" s="88" t="s">
        <v>8</v>
      </c>
      <c r="E234" s="89">
        <v>1</v>
      </c>
      <c r="F234" s="69">
        <v>37.040789999999994</v>
      </c>
      <c r="G234" s="68">
        <f t="shared" si="8"/>
        <v>37.04</v>
      </c>
      <c r="H234" s="191"/>
      <c r="I234" s="192"/>
      <c r="J234" s="192"/>
      <c r="K234" s="192"/>
      <c r="L234" s="192"/>
      <c r="M234" s="192"/>
      <c r="N234" s="194"/>
      <c r="O234" s="195"/>
      <c r="P234" s="197"/>
      <c r="Q234" s="195"/>
      <c r="R234" s="197"/>
      <c r="S234" s="195"/>
      <c r="T234" s="194"/>
      <c r="U234" s="194"/>
      <c r="V234" s="197"/>
      <c r="W234" s="197"/>
      <c r="X234" s="195"/>
      <c r="Y234" s="195"/>
      <c r="Z234" s="195"/>
      <c r="AA234" s="199"/>
    </row>
    <row r="235" spans="1:27" ht="24" customHeight="1" x14ac:dyDescent="0.3">
      <c r="A235" s="56"/>
      <c r="B235" s="65">
        <f t="shared" si="9"/>
        <v>224</v>
      </c>
      <c r="C235" s="87" t="s">
        <v>385</v>
      </c>
      <c r="D235" s="88" t="s">
        <v>65</v>
      </c>
      <c r="E235" s="89"/>
      <c r="F235" s="69">
        <v>0</v>
      </c>
      <c r="G235" s="68">
        <f t="shared" si="8"/>
        <v>0</v>
      </c>
      <c r="H235" s="191"/>
      <c r="I235" s="192"/>
      <c r="J235" s="192"/>
      <c r="K235" s="192"/>
      <c r="L235" s="192"/>
      <c r="M235" s="192"/>
      <c r="N235" s="194"/>
      <c r="O235" s="195"/>
      <c r="P235" s="196"/>
      <c r="Q235" s="195"/>
      <c r="R235" s="196"/>
      <c r="S235" s="195"/>
      <c r="T235" s="194"/>
      <c r="U235" s="194"/>
      <c r="V235" s="197"/>
      <c r="W235" s="197"/>
      <c r="X235" s="195"/>
      <c r="Y235" s="195"/>
      <c r="Z235" s="195"/>
      <c r="AA235" s="199"/>
    </row>
    <row r="236" spans="1:27" ht="24" customHeight="1" x14ac:dyDescent="0.3">
      <c r="A236" s="56"/>
      <c r="B236" s="65">
        <f t="shared" si="9"/>
        <v>225</v>
      </c>
      <c r="C236" s="87" t="s">
        <v>386</v>
      </c>
      <c r="D236" s="88" t="s">
        <v>65</v>
      </c>
      <c r="E236" s="89"/>
      <c r="F236" s="69">
        <v>0</v>
      </c>
      <c r="G236" s="68">
        <f t="shared" si="8"/>
        <v>0</v>
      </c>
      <c r="H236" s="191"/>
      <c r="I236" s="192"/>
      <c r="J236" s="192"/>
      <c r="K236" s="192"/>
      <c r="L236" s="192"/>
      <c r="M236" s="192"/>
      <c r="N236" s="194"/>
      <c r="O236" s="195"/>
      <c r="P236" s="196"/>
      <c r="Q236" s="195"/>
      <c r="R236" s="196"/>
      <c r="S236" s="195"/>
      <c r="T236" s="194"/>
      <c r="U236" s="194"/>
      <c r="V236" s="197"/>
      <c r="W236" s="197"/>
      <c r="X236" s="195"/>
      <c r="Y236" s="195"/>
      <c r="Z236" s="195"/>
      <c r="AA236" s="199"/>
    </row>
    <row r="237" spans="1:27" ht="15.6" x14ac:dyDescent="0.3">
      <c r="A237" s="56"/>
      <c r="B237" s="65">
        <f t="shared" si="9"/>
        <v>226</v>
      </c>
      <c r="C237" s="87" t="s">
        <v>186</v>
      </c>
      <c r="D237" s="88" t="s">
        <v>8</v>
      </c>
      <c r="E237" s="89">
        <v>10</v>
      </c>
      <c r="F237" s="69">
        <v>20.902519999999999</v>
      </c>
      <c r="G237" s="68">
        <f t="shared" si="8"/>
        <v>209.03</v>
      </c>
      <c r="H237" s="191"/>
      <c r="I237" s="192"/>
      <c r="J237" s="192"/>
      <c r="K237" s="192"/>
      <c r="L237" s="192"/>
      <c r="M237" s="192"/>
      <c r="N237" s="194"/>
      <c r="O237" s="195"/>
      <c r="P237" s="197"/>
      <c r="Q237" s="195"/>
      <c r="R237" s="197"/>
      <c r="S237" s="195"/>
      <c r="T237" s="194"/>
      <c r="U237" s="194"/>
      <c r="V237" s="197"/>
      <c r="W237" s="197"/>
      <c r="X237" s="195"/>
      <c r="Y237" s="195"/>
      <c r="Z237" s="195"/>
      <c r="AA237" s="199"/>
    </row>
    <row r="238" spans="1:27" ht="15.6" x14ac:dyDescent="0.3">
      <c r="A238" s="56"/>
      <c r="B238" s="65">
        <f t="shared" si="9"/>
        <v>227</v>
      </c>
      <c r="C238" s="87" t="s">
        <v>187</v>
      </c>
      <c r="D238" s="88" t="s">
        <v>8</v>
      </c>
      <c r="E238" s="89">
        <v>1</v>
      </c>
      <c r="F238" s="69">
        <v>30.691799999999997</v>
      </c>
      <c r="G238" s="68">
        <f t="shared" si="8"/>
        <v>30.69</v>
      </c>
      <c r="H238" s="191"/>
      <c r="I238" s="192"/>
      <c r="J238" s="192"/>
      <c r="K238" s="192"/>
      <c r="L238" s="192"/>
      <c r="M238" s="192"/>
      <c r="N238" s="194"/>
      <c r="O238" s="195"/>
      <c r="P238" s="197"/>
      <c r="Q238" s="195"/>
      <c r="R238" s="197"/>
      <c r="S238" s="195"/>
      <c r="T238" s="194"/>
      <c r="U238" s="194"/>
      <c r="V238" s="197"/>
      <c r="W238" s="197"/>
      <c r="X238" s="195"/>
      <c r="Y238" s="195"/>
      <c r="Z238" s="195"/>
      <c r="AA238" s="199"/>
    </row>
    <row r="239" spans="1:27" ht="15.6" x14ac:dyDescent="0.3">
      <c r="A239" s="56"/>
      <c r="B239" s="65">
        <f t="shared" si="9"/>
        <v>228</v>
      </c>
      <c r="C239" s="87" t="s">
        <v>188</v>
      </c>
      <c r="D239" s="88" t="s">
        <v>8</v>
      </c>
      <c r="E239" s="89"/>
      <c r="F239" s="69">
        <v>0</v>
      </c>
      <c r="G239" s="68">
        <f t="shared" si="8"/>
        <v>0</v>
      </c>
      <c r="H239" s="191"/>
      <c r="I239" s="192"/>
      <c r="J239" s="192"/>
      <c r="K239" s="192"/>
      <c r="L239" s="192"/>
      <c r="M239" s="192"/>
      <c r="N239" s="194"/>
      <c r="O239" s="195"/>
      <c r="P239" s="196"/>
      <c r="Q239" s="195"/>
      <c r="R239" s="196"/>
      <c r="S239" s="195"/>
      <c r="T239" s="194"/>
      <c r="U239" s="194"/>
      <c r="V239" s="197"/>
      <c r="W239" s="197"/>
      <c r="X239" s="195"/>
      <c r="Y239" s="195"/>
      <c r="Z239" s="195"/>
      <c r="AA239" s="199"/>
    </row>
    <row r="240" spans="1:27" ht="15.6" x14ac:dyDescent="0.3">
      <c r="A240" s="56"/>
      <c r="B240" s="65">
        <f t="shared" si="9"/>
        <v>229</v>
      </c>
      <c r="C240" s="87" t="s">
        <v>189</v>
      </c>
      <c r="D240" s="88" t="s">
        <v>8</v>
      </c>
      <c r="E240" s="89"/>
      <c r="F240" s="69">
        <v>0</v>
      </c>
      <c r="G240" s="68">
        <f t="shared" si="8"/>
        <v>0</v>
      </c>
      <c r="H240" s="191"/>
      <c r="I240" s="192"/>
      <c r="J240" s="192"/>
      <c r="K240" s="192"/>
      <c r="L240" s="192"/>
      <c r="M240" s="192"/>
      <c r="N240" s="194"/>
      <c r="O240" s="195"/>
      <c r="P240" s="196"/>
      <c r="Q240" s="195"/>
      <c r="R240" s="196"/>
      <c r="S240" s="195"/>
      <c r="T240" s="194"/>
      <c r="U240" s="194"/>
      <c r="V240" s="197"/>
      <c r="W240" s="197"/>
      <c r="X240" s="195"/>
      <c r="Y240" s="195"/>
      <c r="Z240" s="195"/>
      <c r="AA240" s="199"/>
    </row>
    <row r="241" spans="1:27" ht="24" customHeight="1" x14ac:dyDescent="0.3">
      <c r="A241" s="56"/>
      <c r="B241" s="65">
        <f t="shared" si="9"/>
        <v>230</v>
      </c>
      <c r="C241" s="87" t="s">
        <v>190</v>
      </c>
      <c r="D241" s="88" t="s">
        <v>8</v>
      </c>
      <c r="E241" s="89"/>
      <c r="F241" s="69">
        <v>0</v>
      </c>
      <c r="G241" s="68">
        <f t="shared" si="8"/>
        <v>0</v>
      </c>
      <c r="H241" s="191"/>
      <c r="I241" s="192"/>
      <c r="J241" s="192"/>
      <c r="K241" s="192"/>
      <c r="L241" s="192"/>
      <c r="M241" s="192"/>
      <c r="N241" s="194"/>
      <c r="O241" s="195"/>
      <c r="P241" s="196"/>
      <c r="Q241" s="195"/>
      <c r="R241" s="196"/>
      <c r="S241" s="195"/>
      <c r="T241" s="194"/>
      <c r="U241" s="194"/>
      <c r="V241" s="197"/>
      <c r="W241" s="197"/>
      <c r="X241" s="195"/>
      <c r="Y241" s="195"/>
      <c r="Z241" s="195"/>
      <c r="AA241" s="199"/>
    </row>
    <row r="242" spans="1:27" ht="24" customHeight="1" x14ac:dyDescent="0.3">
      <c r="A242" s="56"/>
      <c r="B242" s="65">
        <f t="shared" si="9"/>
        <v>231</v>
      </c>
      <c r="C242" s="87" t="s">
        <v>387</v>
      </c>
      <c r="D242" s="88" t="s">
        <v>8</v>
      </c>
      <c r="E242" s="89"/>
      <c r="F242" s="69">
        <v>0</v>
      </c>
      <c r="G242" s="68">
        <f t="shared" si="8"/>
        <v>0</v>
      </c>
      <c r="H242" s="191"/>
      <c r="I242" s="192"/>
      <c r="J242" s="192"/>
      <c r="K242" s="192"/>
      <c r="L242" s="192"/>
      <c r="M242" s="192"/>
      <c r="N242" s="194"/>
      <c r="O242" s="195"/>
      <c r="P242" s="196"/>
      <c r="Q242" s="195"/>
      <c r="R242" s="196"/>
      <c r="S242" s="195"/>
      <c r="T242" s="194"/>
      <c r="U242" s="194"/>
      <c r="V242" s="197"/>
      <c r="W242" s="197"/>
      <c r="X242" s="195"/>
      <c r="Y242" s="195"/>
      <c r="Z242" s="195"/>
      <c r="AA242" s="199"/>
    </row>
    <row r="243" spans="1:27" ht="15.6" x14ac:dyDescent="0.3">
      <c r="A243" s="56"/>
      <c r="B243" s="65">
        <f t="shared" si="9"/>
        <v>232</v>
      </c>
      <c r="C243" s="70" t="s">
        <v>191</v>
      </c>
      <c r="D243" s="88" t="s">
        <v>8</v>
      </c>
      <c r="E243" s="89">
        <v>82</v>
      </c>
      <c r="F243" s="69">
        <v>7.8233999999999986</v>
      </c>
      <c r="G243" s="68">
        <f t="shared" si="8"/>
        <v>641.52</v>
      </c>
      <c r="H243" s="191"/>
      <c r="I243" s="192"/>
      <c r="J243" s="192"/>
      <c r="K243" s="192"/>
      <c r="L243" s="192"/>
      <c r="M243" s="192"/>
      <c r="N243" s="194"/>
      <c r="O243" s="195"/>
      <c r="P243" s="197"/>
      <c r="Q243" s="195"/>
      <c r="R243" s="197"/>
      <c r="S243" s="195"/>
      <c r="T243" s="194"/>
      <c r="U243" s="194"/>
      <c r="V243" s="197"/>
      <c r="W243" s="197"/>
      <c r="X243" s="195"/>
      <c r="Y243" s="195"/>
      <c r="Z243" s="195"/>
      <c r="AA243" s="199"/>
    </row>
    <row r="244" spans="1:27" ht="20.399999999999999" x14ac:dyDescent="0.3">
      <c r="A244" s="56"/>
      <c r="B244" s="65">
        <f t="shared" si="9"/>
        <v>233</v>
      </c>
      <c r="C244" s="90" t="s">
        <v>192</v>
      </c>
      <c r="D244" s="88" t="s">
        <v>8</v>
      </c>
      <c r="E244" s="89"/>
      <c r="F244" s="69">
        <v>0</v>
      </c>
      <c r="G244" s="68">
        <f t="shared" si="8"/>
        <v>0</v>
      </c>
      <c r="H244" s="191"/>
      <c r="I244" s="192"/>
      <c r="J244" s="192"/>
      <c r="K244" s="192"/>
      <c r="L244" s="192"/>
      <c r="M244" s="192"/>
      <c r="N244" s="194"/>
      <c r="O244" s="195"/>
      <c r="P244" s="196"/>
      <c r="Q244" s="195"/>
      <c r="R244" s="196"/>
      <c r="S244" s="195"/>
      <c r="T244" s="194"/>
      <c r="U244" s="194"/>
      <c r="V244" s="197"/>
      <c r="W244" s="197"/>
      <c r="X244" s="195"/>
      <c r="Y244" s="195"/>
      <c r="Z244" s="195"/>
      <c r="AA244" s="199"/>
    </row>
    <row r="245" spans="1:27" ht="20.399999999999999" x14ac:dyDescent="0.3">
      <c r="A245" s="56"/>
      <c r="B245" s="65">
        <f t="shared" si="9"/>
        <v>234</v>
      </c>
      <c r="C245" s="90" t="s">
        <v>193</v>
      </c>
      <c r="D245" s="88" t="s">
        <v>8</v>
      </c>
      <c r="E245" s="89">
        <v>77</v>
      </c>
      <c r="F245" s="69">
        <v>15.566559999999997</v>
      </c>
      <c r="G245" s="68">
        <f t="shared" si="8"/>
        <v>1198.6300000000001</v>
      </c>
      <c r="H245" s="191"/>
      <c r="I245" s="192"/>
      <c r="J245" s="192"/>
      <c r="K245" s="192"/>
      <c r="L245" s="192"/>
      <c r="M245" s="192"/>
      <c r="N245" s="194"/>
      <c r="O245" s="195"/>
      <c r="P245" s="197"/>
      <c r="Q245" s="195"/>
      <c r="R245" s="197"/>
      <c r="S245" s="195"/>
      <c r="T245" s="194"/>
      <c r="U245" s="194"/>
      <c r="V245" s="197"/>
      <c r="W245" s="197"/>
      <c r="X245" s="195"/>
      <c r="Y245" s="195"/>
      <c r="Z245" s="195"/>
      <c r="AA245" s="199"/>
    </row>
    <row r="246" spans="1:27" ht="24" customHeight="1" x14ac:dyDescent="0.3">
      <c r="A246" s="56"/>
      <c r="B246" s="65">
        <f t="shared" si="9"/>
        <v>235</v>
      </c>
      <c r="C246" s="90" t="s">
        <v>194</v>
      </c>
      <c r="D246" s="88" t="s">
        <v>8</v>
      </c>
      <c r="E246" s="89"/>
      <c r="F246" s="69">
        <v>0</v>
      </c>
      <c r="G246" s="68">
        <f t="shared" si="8"/>
        <v>0</v>
      </c>
      <c r="H246" s="191"/>
      <c r="I246" s="192"/>
      <c r="J246" s="192"/>
      <c r="K246" s="192"/>
      <c r="L246" s="192"/>
      <c r="M246" s="192"/>
      <c r="N246" s="194"/>
      <c r="O246" s="195"/>
      <c r="P246" s="196"/>
      <c r="Q246" s="195"/>
      <c r="R246" s="196"/>
      <c r="S246" s="195"/>
      <c r="T246" s="194"/>
      <c r="U246" s="194"/>
      <c r="V246" s="197"/>
      <c r="W246" s="197"/>
      <c r="X246" s="195"/>
      <c r="Y246" s="195"/>
      <c r="Z246" s="195"/>
      <c r="AA246" s="199"/>
    </row>
    <row r="247" spans="1:27" ht="24" customHeight="1" x14ac:dyDescent="0.3">
      <c r="A247" s="56"/>
      <c r="B247" s="65">
        <f t="shared" si="9"/>
        <v>236</v>
      </c>
      <c r="C247" s="90" t="s">
        <v>195</v>
      </c>
      <c r="D247" s="88" t="s">
        <v>8</v>
      </c>
      <c r="E247" s="89"/>
      <c r="F247" s="69">
        <v>0</v>
      </c>
      <c r="G247" s="68">
        <f t="shared" si="8"/>
        <v>0</v>
      </c>
      <c r="H247" s="191"/>
      <c r="I247" s="192"/>
      <c r="J247" s="192"/>
      <c r="K247" s="192"/>
      <c r="L247" s="192"/>
      <c r="M247" s="192"/>
      <c r="N247" s="194"/>
      <c r="O247" s="195"/>
      <c r="P247" s="196"/>
      <c r="Q247" s="195"/>
      <c r="R247" s="196"/>
      <c r="S247" s="195"/>
      <c r="T247" s="194"/>
      <c r="U247" s="194"/>
      <c r="V247" s="197"/>
      <c r="W247" s="197"/>
      <c r="X247" s="195"/>
      <c r="Y247" s="195"/>
      <c r="Z247" s="195"/>
      <c r="AA247" s="199"/>
    </row>
    <row r="248" spans="1:27" ht="24" customHeight="1" x14ac:dyDescent="0.3">
      <c r="A248" s="56"/>
      <c r="B248" s="91">
        <f t="shared" si="9"/>
        <v>237</v>
      </c>
      <c r="C248" s="92" t="s">
        <v>603</v>
      </c>
      <c r="D248" s="93" t="s">
        <v>8</v>
      </c>
      <c r="E248" s="89"/>
      <c r="F248" s="69">
        <v>0</v>
      </c>
      <c r="G248" s="68">
        <f t="shared" si="8"/>
        <v>0</v>
      </c>
      <c r="H248" s="191"/>
      <c r="I248" s="192"/>
      <c r="J248" s="192"/>
      <c r="K248" s="192"/>
      <c r="L248" s="192"/>
      <c r="M248" s="192"/>
      <c r="N248" s="194"/>
      <c r="O248" s="195"/>
      <c r="P248" s="196"/>
      <c r="Q248" s="195"/>
      <c r="R248" s="196"/>
      <c r="S248" s="195"/>
      <c r="T248" s="194"/>
      <c r="U248" s="194"/>
      <c r="V248" s="197"/>
      <c r="W248" s="197"/>
      <c r="X248" s="195"/>
      <c r="Y248" s="195"/>
      <c r="Z248" s="195"/>
      <c r="AA248" s="199"/>
    </row>
    <row r="249" spans="1:27" ht="24" customHeight="1" x14ac:dyDescent="0.3">
      <c r="A249" s="56"/>
      <c r="B249" s="65">
        <f>+B247+1</f>
        <v>237</v>
      </c>
      <c r="C249" s="90" t="s">
        <v>196</v>
      </c>
      <c r="D249" s="88" t="s">
        <v>8</v>
      </c>
      <c r="E249" s="89"/>
      <c r="F249" s="69">
        <v>0</v>
      </c>
      <c r="G249" s="68">
        <f t="shared" si="8"/>
        <v>0</v>
      </c>
      <c r="H249" s="191"/>
      <c r="I249" s="192"/>
      <c r="J249" s="192"/>
      <c r="K249" s="192"/>
      <c r="L249" s="192"/>
      <c r="M249" s="192"/>
      <c r="N249" s="194"/>
      <c r="O249" s="195"/>
      <c r="P249" s="196"/>
      <c r="Q249" s="195"/>
      <c r="R249" s="196"/>
      <c r="S249" s="195"/>
      <c r="T249" s="194"/>
      <c r="U249" s="194"/>
      <c r="V249" s="197"/>
      <c r="W249" s="197"/>
      <c r="X249" s="195"/>
      <c r="Y249" s="195"/>
      <c r="Z249" s="195"/>
      <c r="AA249" s="199"/>
    </row>
    <row r="250" spans="1:27" ht="24" customHeight="1" x14ac:dyDescent="0.3">
      <c r="A250" s="56"/>
      <c r="B250" s="65">
        <f t="shared" si="9"/>
        <v>238</v>
      </c>
      <c r="C250" s="90" t="s">
        <v>197</v>
      </c>
      <c r="D250" s="88" t="s">
        <v>8</v>
      </c>
      <c r="E250" s="89"/>
      <c r="F250" s="69">
        <v>0</v>
      </c>
      <c r="G250" s="68">
        <f t="shared" si="8"/>
        <v>0</v>
      </c>
      <c r="H250" s="191"/>
      <c r="I250" s="192"/>
      <c r="J250" s="192"/>
      <c r="K250" s="192"/>
      <c r="L250" s="192"/>
      <c r="M250" s="192"/>
      <c r="N250" s="194"/>
      <c r="O250" s="195"/>
      <c r="P250" s="196"/>
      <c r="Q250" s="195"/>
      <c r="R250" s="196"/>
      <c r="S250" s="195"/>
      <c r="T250" s="194"/>
      <c r="U250" s="194"/>
      <c r="V250" s="197"/>
      <c r="W250" s="197"/>
      <c r="X250" s="195"/>
      <c r="Y250" s="195"/>
      <c r="Z250" s="195"/>
      <c r="AA250" s="199"/>
    </row>
    <row r="251" spans="1:27" ht="24" customHeight="1" x14ac:dyDescent="0.3">
      <c r="A251" s="56"/>
      <c r="B251" s="65">
        <f t="shared" si="9"/>
        <v>239</v>
      </c>
      <c r="C251" s="90" t="s">
        <v>198</v>
      </c>
      <c r="D251" s="88" t="s">
        <v>8</v>
      </c>
      <c r="E251" s="89">
        <v>5</v>
      </c>
      <c r="F251" s="69">
        <v>17.020909999999997</v>
      </c>
      <c r="G251" s="68">
        <f t="shared" si="8"/>
        <v>85.1</v>
      </c>
      <c r="H251" s="191"/>
      <c r="I251" s="192"/>
      <c r="J251" s="192"/>
      <c r="K251" s="192"/>
      <c r="L251" s="192"/>
      <c r="M251" s="192"/>
      <c r="N251" s="194"/>
      <c r="O251" s="195"/>
      <c r="P251" s="197"/>
      <c r="Q251" s="195"/>
      <c r="R251" s="197"/>
      <c r="S251" s="195"/>
      <c r="T251" s="194"/>
      <c r="U251" s="194"/>
      <c r="V251" s="197"/>
      <c r="W251" s="197"/>
      <c r="X251" s="195"/>
      <c r="Y251" s="195"/>
      <c r="Z251" s="195"/>
      <c r="AA251" s="199"/>
    </row>
    <row r="252" spans="1:27" ht="24" customHeight="1" x14ac:dyDescent="0.3">
      <c r="A252" s="56"/>
      <c r="B252" s="65">
        <f t="shared" si="9"/>
        <v>240</v>
      </c>
      <c r="C252" s="90" t="s">
        <v>199</v>
      </c>
      <c r="D252" s="88" t="s">
        <v>8</v>
      </c>
      <c r="E252" s="89"/>
      <c r="F252" s="69">
        <v>0</v>
      </c>
      <c r="G252" s="68">
        <f t="shared" si="8"/>
        <v>0</v>
      </c>
      <c r="H252" s="191"/>
      <c r="I252" s="192"/>
      <c r="J252" s="192"/>
      <c r="K252" s="192"/>
      <c r="L252" s="192"/>
      <c r="M252" s="192"/>
      <c r="N252" s="194"/>
      <c r="O252" s="195"/>
      <c r="P252" s="196"/>
      <c r="Q252" s="195"/>
      <c r="R252" s="196"/>
      <c r="S252" s="195"/>
      <c r="T252" s="194"/>
      <c r="U252" s="194"/>
      <c r="V252" s="197"/>
      <c r="W252" s="197"/>
      <c r="X252" s="195"/>
      <c r="Y252" s="195"/>
      <c r="Z252" s="195"/>
      <c r="AA252" s="199"/>
    </row>
    <row r="253" spans="1:27" ht="24" customHeight="1" x14ac:dyDescent="0.3">
      <c r="A253" s="56"/>
      <c r="B253" s="65">
        <f t="shared" si="9"/>
        <v>241</v>
      </c>
      <c r="C253" s="90" t="s">
        <v>200</v>
      </c>
      <c r="D253" s="88" t="s">
        <v>8</v>
      </c>
      <c r="E253" s="89"/>
      <c r="F253" s="69">
        <v>0</v>
      </c>
      <c r="G253" s="68">
        <f t="shared" si="8"/>
        <v>0</v>
      </c>
      <c r="H253" s="191"/>
      <c r="I253" s="192"/>
      <c r="J253" s="192"/>
      <c r="K253" s="192"/>
      <c r="L253" s="192"/>
      <c r="M253" s="192"/>
      <c r="N253" s="194"/>
      <c r="O253" s="195"/>
      <c r="P253" s="196"/>
      <c r="Q253" s="195"/>
      <c r="R253" s="196"/>
      <c r="S253" s="195"/>
      <c r="T253" s="194"/>
      <c r="U253" s="194"/>
      <c r="V253" s="197"/>
      <c r="W253" s="197"/>
      <c r="X253" s="195"/>
      <c r="Y253" s="195"/>
      <c r="Z253" s="195"/>
      <c r="AA253" s="199"/>
    </row>
    <row r="254" spans="1:27" ht="24" customHeight="1" x14ac:dyDescent="0.3">
      <c r="A254" s="56"/>
      <c r="B254" s="65">
        <f t="shared" si="9"/>
        <v>242</v>
      </c>
      <c r="C254" s="90" t="s">
        <v>201</v>
      </c>
      <c r="D254" s="88" t="s">
        <v>8</v>
      </c>
      <c r="E254" s="89"/>
      <c r="F254" s="69">
        <v>0</v>
      </c>
      <c r="G254" s="68">
        <f t="shared" si="8"/>
        <v>0</v>
      </c>
      <c r="H254" s="191"/>
      <c r="I254" s="192"/>
      <c r="J254" s="192"/>
      <c r="K254" s="192"/>
      <c r="L254" s="192"/>
      <c r="M254" s="192"/>
      <c r="N254" s="194"/>
      <c r="O254" s="195"/>
      <c r="P254" s="196"/>
      <c r="Q254" s="195"/>
      <c r="R254" s="196"/>
      <c r="S254" s="195"/>
      <c r="T254" s="194"/>
      <c r="U254" s="194"/>
      <c r="V254" s="197"/>
      <c r="W254" s="197"/>
      <c r="X254" s="195"/>
      <c r="Y254" s="195"/>
      <c r="Z254" s="195"/>
      <c r="AA254" s="199"/>
    </row>
    <row r="255" spans="1:27" ht="15.6" x14ac:dyDescent="0.3">
      <c r="A255" s="56"/>
      <c r="B255" s="65">
        <f t="shared" si="9"/>
        <v>243</v>
      </c>
      <c r="C255" s="90" t="s">
        <v>202</v>
      </c>
      <c r="D255" s="88" t="s">
        <v>8</v>
      </c>
      <c r="E255" s="89"/>
      <c r="F255" s="69">
        <v>0</v>
      </c>
      <c r="G255" s="68">
        <f t="shared" si="8"/>
        <v>0</v>
      </c>
      <c r="H255" s="191"/>
      <c r="I255" s="192"/>
      <c r="J255" s="192"/>
      <c r="K255" s="192"/>
      <c r="L255" s="192"/>
      <c r="M255" s="192"/>
      <c r="N255" s="194"/>
      <c r="O255" s="195"/>
      <c r="P255" s="196"/>
      <c r="Q255" s="195"/>
      <c r="R255" s="196"/>
      <c r="S255" s="195"/>
      <c r="T255" s="194"/>
      <c r="U255" s="194"/>
      <c r="V255" s="197"/>
      <c r="W255" s="197"/>
      <c r="X255" s="195"/>
      <c r="Y255" s="195"/>
      <c r="Z255" s="195"/>
      <c r="AA255" s="199"/>
    </row>
    <row r="256" spans="1:27" ht="15.6" x14ac:dyDescent="0.3">
      <c r="A256" s="56"/>
      <c r="B256" s="65">
        <f t="shared" si="9"/>
        <v>244</v>
      </c>
      <c r="C256" s="90" t="s">
        <v>203</v>
      </c>
      <c r="D256" s="88" t="s">
        <v>8</v>
      </c>
      <c r="E256" s="89">
        <v>5</v>
      </c>
      <c r="F256" s="69">
        <v>4.6739799999999994</v>
      </c>
      <c r="G256" s="68">
        <f t="shared" si="8"/>
        <v>23.37</v>
      </c>
      <c r="H256" s="191"/>
      <c r="I256" s="192"/>
      <c r="J256" s="192"/>
      <c r="K256" s="192"/>
      <c r="L256" s="192"/>
      <c r="M256" s="192"/>
      <c r="N256" s="194"/>
      <c r="O256" s="195"/>
      <c r="P256" s="197"/>
      <c r="Q256" s="195"/>
      <c r="R256" s="197"/>
      <c r="S256" s="195"/>
      <c r="T256" s="194"/>
      <c r="U256" s="194"/>
      <c r="V256" s="197"/>
      <c r="W256" s="197"/>
      <c r="X256" s="195"/>
      <c r="Y256" s="195"/>
      <c r="Z256" s="195"/>
      <c r="AA256" s="199"/>
    </row>
    <row r="257" spans="1:27" ht="15.6" x14ac:dyDescent="0.3">
      <c r="A257" s="56"/>
      <c r="B257" s="65">
        <f t="shared" si="9"/>
        <v>245</v>
      </c>
      <c r="C257" s="90" t="s">
        <v>204</v>
      </c>
      <c r="D257" s="88" t="s">
        <v>8</v>
      </c>
      <c r="E257" s="89"/>
      <c r="F257" s="69">
        <v>0</v>
      </c>
      <c r="G257" s="68">
        <f t="shared" si="8"/>
        <v>0</v>
      </c>
      <c r="H257" s="191"/>
      <c r="I257" s="192"/>
      <c r="J257" s="192"/>
      <c r="K257" s="192"/>
      <c r="L257" s="192"/>
      <c r="M257" s="192"/>
      <c r="N257" s="194"/>
      <c r="O257" s="195"/>
      <c r="P257" s="196"/>
      <c r="Q257" s="195"/>
      <c r="R257" s="196"/>
      <c r="S257" s="195"/>
      <c r="T257" s="194"/>
      <c r="U257" s="194"/>
      <c r="V257" s="197"/>
      <c r="W257" s="197"/>
      <c r="X257" s="195"/>
      <c r="Y257" s="195"/>
      <c r="Z257" s="195"/>
      <c r="AA257" s="199"/>
    </row>
    <row r="258" spans="1:27" ht="15.6" x14ac:dyDescent="0.3">
      <c r="A258" s="56"/>
      <c r="B258" s="65">
        <f t="shared" si="9"/>
        <v>246</v>
      </c>
      <c r="C258" s="90" t="s">
        <v>205</v>
      </c>
      <c r="D258" s="88" t="s">
        <v>8</v>
      </c>
      <c r="E258" s="89"/>
      <c r="F258" s="69">
        <v>0</v>
      </c>
      <c r="G258" s="68">
        <f t="shared" si="8"/>
        <v>0</v>
      </c>
      <c r="H258" s="191"/>
      <c r="I258" s="192"/>
      <c r="J258" s="192"/>
      <c r="K258" s="192"/>
      <c r="L258" s="192"/>
      <c r="M258" s="192"/>
      <c r="N258" s="194"/>
      <c r="O258" s="195"/>
      <c r="P258" s="196"/>
      <c r="Q258" s="195"/>
      <c r="R258" s="196"/>
      <c r="S258" s="195"/>
      <c r="T258" s="194"/>
      <c r="U258" s="194"/>
      <c r="V258" s="197"/>
      <c r="W258" s="197"/>
      <c r="X258" s="195"/>
      <c r="Y258" s="195"/>
      <c r="Z258" s="195"/>
      <c r="AA258" s="199"/>
    </row>
    <row r="259" spans="1:27" ht="15.6" x14ac:dyDescent="0.3">
      <c r="A259" s="56"/>
      <c r="B259" s="91">
        <f t="shared" si="9"/>
        <v>247</v>
      </c>
      <c r="C259" s="92" t="s">
        <v>604</v>
      </c>
      <c r="D259" s="93"/>
      <c r="E259" s="89"/>
      <c r="F259" s="69">
        <v>0</v>
      </c>
      <c r="G259" s="68">
        <f t="shared" si="8"/>
        <v>0</v>
      </c>
      <c r="H259" s="191"/>
      <c r="I259" s="192"/>
      <c r="J259" s="192"/>
      <c r="K259" s="192"/>
      <c r="L259" s="192"/>
      <c r="M259" s="192"/>
      <c r="N259" s="194"/>
      <c r="O259" s="195"/>
      <c r="P259" s="196"/>
      <c r="Q259" s="195"/>
      <c r="R259" s="196"/>
      <c r="S259" s="195"/>
      <c r="T259" s="194"/>
      <c r="U259" s="194"/>
      <c r="V259" s="197"/>
      <c r="W259" s="197"/>
      <c r="X259" s="195"/>
      <c r="Y259" s="195"/>
      <c r="Z259" s="195"/>
      <c r="AA259" s="199"/>
    </row>
    <row r="260" spans="1:27" ht="15.6" x14ac:dyDescent="0.3">
      <c r="A260" s="56"/>
      <c r="B260" s="65">
        <f>+B258+1</f>
        <v>247</v>
      </c>
      <c r="C260" s="90" t="s">
        <v>206</v>
      </c>
      <c r="D260" s="88" t="s">
        <v>8</v>
      </c>
      <c r="E260" s="89"/>
      <c r="F260" s="69">
        <v>0</v>
      </c>
      <c r="G260" s="68">
        <f t="shared" si="8"/>
        <v>0</v>
      </c>
      <c r="H260" s="191"/>
      <c r="I260" s="192"/>
      <c r="J260" s="192"/>
      <c r="K260" s="192"/>
      <c r="L260" s="192"/>
      <c r="M260" s="192"/>
      <c r="N260" s="194"/>
      <c r="O260" s="195"/>
      <c r="P260" s="196"/>
      <c r="Q260" s="195"/>
      <c r="R260" s="196"/>
      <c r="S260" s="195"/>
      <c r="T260" s="194"/>
      <c r="U260" s="194"/>
      <c r="V260" s="197"/>
      <c r="W260" s="197"/>
      <c r="X260" s="195"/>
      <c r="Y260" s="195"/>
      <c r="Z260" s="195"/>
      <c r="AA260" s="199"/>
    </row>
    <row r="261" spans="1:27" ht="15.6" x14ac:dyDescent="0.3">
      <c r="A261" s="56"/>
      <c r="B261" s="65">
        <f t="shared" si="9"/>
        <v>248</v>
      </c>
      <c r="C261" s="90" t="s">
        <v>207</v>
      </c>
      <c r="D261" s="88" t="s">
        <v>8</v>
      </c>
      <c r="E261" s="89"/>
      <c r="F261" s="69">
        <v>0</v>
      </c>
      <c r="G261" s="68">
        <f t="shared" si="8"/>
        <v>0</v>
      </c>
      <c r="H261" s="191"/>
      <c r="I261" s="192"/>
      <c r="J261" s="192"/>
      <c r="K261" s="192"/>
      <c r="L261" s="192"/>
      <c r="M261" s="192"/>
      <c r="N261" s="194"/>
      <c r="O261" s="195"/>
      <c r="P261" s="196"/>
      <c r="Q261" s="195"/>
      <c r="R261" s="196"/>
      <c r="S261" s="195"/>
      <c r="T261" s="194"/>
      <c r="U261" s="194"/>
      <c r="V261" s="197"/>
      <c r="W261" s="197"/>
      <c r="X261" s="195"/>
      <c r="Y261" s="195"/>
      <c r="Z261" s="195"/>
      <c r="AA261" s="199"/>
    </row>
    <row r="262" spans="1:27" ht="15.6" x14ac:dyDescent="0.3">
      <c r="A262" s="56"/>
      <c r="B262" s="65">
        <f t="shared" si="9"/>
        <v>249</v>
      </c>
      <c r="C262" s="90" t="s">
        <v>208</v>
      </c>
      <c r="D262" s="88" t="s">
        <v>8</v>
      </c>
      <c r="E262" s="89">
        <v>2</v>
      </c>
      <c r="F262" s="69">
        <v>5.1052699999999991</v>
      </c>
      <c r="G262" s="68">
        <f t="shared" si="8"/>
        <v>10.210000000000001</v>
      </c>
      <c r="H262" s="191"/>
      <c r="I262" s="192"/>
      <c r="J262" s="192"/>
      <c r="K262" s="192"/>
      <c r="L262" s="192"/>
      <c r="M262" s="192"/>
      <c r="N262" s="194"/>
      <c r="O262" s="195"/>
      <c r="P262" s="197"/>
      <c r="Q262" s="195"/>
      <c r="R262" s="197"/>
      <c r="S262" s="195"/>
      <c r="T262" s="194"/>
      <c r="U262" s="194"/>
      <c r="V262" s="197"/>
      <c r="W262" s="197"/>
      <c r="X262" s="195"/>
      <c r="Y262" s="195"/>
      <c r="Z262" s="195"/>
      <c r="AA262" s="199"/>
    </row>
    <row r="263" spans="1:27" ht="15.6" x14ac:dyDescent="0.3">
      <c r="A263" s="56"/>
      <c r="B263" s="65">
        <f t="shared" si="9"/>
        <v>250</v>
      </c>
      <c r="C263" s="90" t="s">
        <v>209</v>
      </c>
      <c r="D263" s="88" t="s">
        <v>8</v>
      </c>
      <c r="E263" s="89"/>
      <c r="F263" s="69">
        <v>0</v>
      </c>
      <c r="G263" s="68">
        <f t="shared" si="8"/>
        <v>0</v>
      </c>
      <c r="H263" s="191"/>
      <c r="I263" s="192"/>
      <c r="J263" s="192"/>
      <c r="K263" s="192"/>
      <c r="L263" s="192"/>
      <c r="M263" s="192"/>
      <c r="N263" s="194"/>
      <c r="O263" s="195"/>
      <c r="P263" s="196"/>
      <c r="Q263" s="195"/>
      <c r="R263" s="196"/>
      <c r="S263" s="195"/>
      <c r="T263" s="194"/>
      <c r="U263" s="194"/>
      <c r="V263" s="197"/>
      <c r="W263" s="197"/>
      <c r="X263" s="195"/>
      <c r="Y263" s="195"/>
      <c r="Z263" s="195"/>
      <c r="AA263" s="199"/>
    </row>
    <row r="264" spans="1:27" ht="15.6" x14ac:dyDescent="0.3">
      <c r="A264" s="56"/>
      <c r="B264" s="65">
        <f t="shared" si="9"/>
        <v>251</v>
      </c>
      <c r="C264" s="90" t="s">
        <v>210</v>
      </c>
      <c r="D264" s="88" t="s">
        <v>8</v>
      </c>
      <c r="E264" s="89"/>
      <c r="F264" s="69">
        <v>0</v>
      </c>
      <c r="G264" s="68">
        <f t="shared" si="8"/>
        <v>0</v>
      </c>
      <c r="H264" s="191"/>
      <c r="I264" s="192"/>
      <c r="J264" s="192"/>
      <c r="K264" s="192"/>
      <c r="L264" s="192"/>
      <c r="M264" s="192"/>
      <c r="N264" s="194"/>
      <c r="O264" s="195"/>
      <c r="P264" s="196"/>
      <c r="Q264" s="195"/>
      <c r="R264" s="196"/>
      <c r="S264" s="195"/>
      <c r="T264" s="194"/>
      <c r="U264" s="194"/>
      <c r="V264" s="197"/>
      <c r="W264" s="197"/>
      <c r="X264" s="195"/>
      <c r="Y264" s="195"/>
      <c r="Z264" s="195"/>
      <c r="AA264" s="199"/>
    </row>
    <row r="265" spans="1:27" ht="15.6" x14ac:dyDescent="0.3">
      <c r="A265" s="56"/>
      <c r="B265" s="65">
        <f t="shared" si="9"/>
        <v>252</v>
      </c>
      <c r="C265" s="90" t="s">
        <v>211</v>
      </c>
      <c r="D265" s="88" t="s">
        <v>8</v>
      </c>
      <c r="E265" s="89"/>
      <c r="F265" s="69">
        <v>0</v>
      </c>
      <c r="G265" s="68">
        <f t="shared" si="8"/>
        <v>0</v>
      </c>
      <c r="H265" s="191"/>
      <c r="I265" s="192"/>
      <c r="J265" s="192"/>
      <c r="K265" s="192"/>
      <c r="L265" s="192"/>
      <c r="M265" s="192"/>
      <c r="N265" s="194"/>
      <c r="O265" s="195"/>
      <c r="P265" s="196"/>
      <c r="Q265" s="195"/>
      <c r="R265" s="196"/>
      <c r="S265" s="195"/>
      <c r="T265" s="194"/>
      <c r="U265" s="194"/>
      <c r="V265" s="197"/>
      <c r="W265" s="197"/>
      <c r="X265" s="195"/>
      <c r="Y265" s="195"/>
      <c r="Z265" s="195"/>
      <c r="AA265" s="199"/>
    </row>
    <row r="266" spans="1:27" ht="15.6" x14ac:dyDescent="0.3">
      <c r="A266" s="56"/>
      <c r="B266" s="65">
        <f t="shared" si="9"/>
        <v>253</v>
      </c>
      <c r="C266" s="70" t="s">
        <v>212</v>
      </c>
      <c r="D266" s="88" t="s">
        <v>8</v>
      </c>
      <c r="E266" s="89">
        <v>103</v>
      </c>
      <c r="F266" s="69">
        <v>9.8795499999999983</v>
      </c>
      <c r="G266" s="68">
        <f t="shared" si="8"/>
        <v>1017.59</v>
      </c>
      <c r="H266" s="191"/>
      <c r="I266" s="192"/>
      <c r="J266" s="192"/>
      <c r="K266" s="192"/>
      <c r="L266" s="192"/>
      <c r="M266" s="192"/>
      <c r="N266" s="194"/>
      <c r="O266" s="195"/>
      <c r="P266" s="197"/>
      <c r="Q266" s="195"/>
      <c r="R266" s="197"/>
      <c r="S266" s="195"/>
      <c r="T266" s="194"/>
      <c r="U266" s="194"/>
      <c r="V266" s="197"/>
      <c r="W266" s="197"/>
      <c r="X266" s="195"/>
      <c r="Y266" s="195"/>
      <c r="Z266" s="195"/>
      <c r="AA266" s="199"/>
    </row>
    <row r="267" spans="1:27" ht="15.6" x14ac:dyDescent="0.3">
      <c r="A267" s="56"/>
      <c r="B267" s="65">
        <f t="shared" si="9"/>
        <v>254</v>
      </c>
      <c r="C267" s="70" t="s">
        <v>213</v>
      </c>
      <c r="D267" s="88" t="s">
        <v>8</v>
      </c>
      <c r="E267" s="89">
        <v>27</v>
      </c>
      <c r="F267" s="69">
        <v>12.8384</v>
      </c>
      <c r="G267" s="68">
        <f t="shared" si="8"/>
        <v>346.64</v>
      </c>
      <c r="H267" s="191"/>
      <c r="I267" s="192"/>
      <c r="J267" s="192"/>
      <c r="K267" s="192"/>
      <c r="L267" s="192"/>
      <c r="M267" s="192"/>
      <c r="N267" s="194"/>
      <c r="O267" s="195"/>
      <c r="P267" s="197"/>
      <c r="Q267" s="195"/>
      <c r="R267" s="197"/>
      <c r="S267" s="195"/>
      <c r="T267" s="194"/>
      <c r="U267" s="194"/>
      <c r="V267" s="197"/>
      <c r="W267" s="197"/>
      <c r="X267" s="195"/>
      <c r="Y267" s="195"/>
      <c r="Z267" s="195"/>
      <c r="AA267" s="199"/>
    </row>
    <row r="268" spans="1:27" ht="15.6" x14ac:dyDescent="0.3">
      <c r="A268" s="56"/>
      <c r="B268" s="65">
        <f t="shared" si="9"/>
        <v>255</v>
      </c>
      <c r="C268" s="70" t="s">
        <v>214</v>
      </c>
      <c r="D268" s="88" t="s">
        <v>8</v>
      </c>
      <c r="E268" s="89">
        <v>19</v>
      </c>
      <c r="F268" s="69">
        <v>19.698919999999998</v>
      </c>
      <c r="G268" s="68">
        <f t="shared" si="8"/>
        <v>374.28</v>
      </c>
      <c r="H268" s="191"/>
      <c r="I268" s="192"/>
      <c r="J268" s="192"/>
      <c r="K268" s="192"/>
      <c r="L268" s="192"/>
      <c r="M268" s="192"/>
      <c r="N268" s="194"/>
      <c r="O268" s="195"/>
      <c r="P268" s="197"/>
      <c r="Q268" s="195"/>
      <c r="R268" s="197"/>
      <c r="S268" s="195"/>
      <c r="T268" s="194"/>
      <c r="U268" s="194"/>
      <c r="V268" s="197"/>
      <c r="W268" s="197"/>
      <c r="X268" s="195"/>
      <c r="Y268" s="195"/>
      <c r="Z268" s="195"/>
      <c r="AA268" s="199"/>
    </row>
    <row r="269" spans="1:27" ht="15.6" x14ac:dyDescent="0.3">
      <c r="A269" s="56"/>
      <c r="B269" s="65">
        <f t="shared" si="9"/>
        <v>256</v>
      </c>
      <c r="C269" s="70" t="s">
        <v>215</v>
      </c>
      <c r="D269" s="88" t="s">
        <v>8</v>
      </c>
      <c r="E269" s="89"/>
      <c r="F269" s="69">
        <v>0</v>
      </c>
      <c r="G269" s="68">
        <f t="shared" si="8"/>
        <v>0</v>
      </c>
      <c r="H269" s="191"/>
      <c r="I269" s="192"/>
      <c r="J269" s="192"/>
      <c r="K269" s="192"/>
      <c r="L269" s="192"/>
      <c r="M269" s="192"/>
      <c r="N269" s="194"/>
      <c r="O269" s="195"/>
      <c r="P269" s="196"/>
      <c r="Q269" s="195"/>
      <c r="R269" s="196"/>
      <c r="S269" s="195"/>
      <c r="T269" s="194"/>
      <c r="U269" s="194"/>
      <c r="V269" s="197"/>
      <c r="W269" s="197"/>
      <c r="X269" s="195"/>
      <c r="Y269" s="195"/>
      <c r="Z269" s="195"/>
      <c r="AA269" s="199"/>
    </row>
    <row r="270" spans="1:27" ht="15.6" x14ac:dyDescent="0.3">
      <c r="A270" s="56"/>
      <c r="B270" s="65">
        <f t="shared" si="9"/>
        <v>257</v>
      </c>
      <c r="C270" s="70" t="s">
        <v>216</v>
      </c>
      <c r="D270" s="88" t="s">
        <v>8</v>
      </c>
      <c r="E270" s="89"/>
      <c r="F270" s="69">
        <v>0</v>
      </c>
      <c r="G270" s="68">
        <f t="shared" si="8"/>
        <v>0</v>
      </c>
      <c r="H270" s="191"/>
      <c r="I270" s="192"/>
      <c r="J270" s="192"/>
      <c r="K270" s="192"/>
      <c r="L270" s="192"/>
      <c r="M270" s="192"/>
      <c r="N270" s="194"/>
      <c r="O270" s="195"/>
      <c r="P270" s="196"/>
      <c r="Q270" s="195"/>
      <c r="R270" s="196"/>
      <c r="S270" s="195"/>
      <c r="T270" s="194"/>
      <c r="U270" s="194"/>
      <c r="V270" s="197"/>
      <c r="W270" s="197"/>
      <c r="X270" s="195"/>
      <c r="Y270" s="195"/>
      <c r="Z270" s="195"/>
      <c r="AA270" s="199"/>
    </row>
    <row r="271" spans="1:27" ht="15.6" x14ac:dyDescent="0.3">
      <c r="A271" s="56"/>
      <c r="B271" s="65">
        <f t="shared" si="9"/>
        <v>258</v>
      </c>
      <c r="C271" s="70" t="s">
        <v>217</v>
      </c>
      <c r="D271" s="88" t="s">
        <v>8</v>
      </c>
      <c r="E271" s="89"/>
      <c r="F271" s="69">
        <v>0</v>
      </c>
      <c r="G271" s="68">
        <f t="shared" si="8"/>
        <v>0</v>
      </c>
      <c r="H271" s="191"/>
      <c r="I271" s="192"/>
      <c r="J271" s="192"/>
      <c r="K271" s="192"/>
      <c r="L271" s="192"/>
      <c r="M271" s="192"/>
      <c r="N271" s="194"/>
      <c r="O271" s="195"/>
      <c r="P271" s="196"/>
      <c r="Q271" s="195"/>
      <c r="R271" s="196"/>
      <c r="S271" s="195"/>
      <c r="T271" s="194"/>
      <c r="U271" s="194"/>
      <c r="V271" s="197"/>
      <c r="W271" s="197"/>
      <c r="X271" s="195"/>
      <c r="Y271" s="195"/>
      <c r="Z271" s="195"/>
      <c r="AA271" s="199"/>
    </row>
    <row r="272" spans="1:27" ht="15.6" x14ac:dyDescent="0.3">
      <c r="A272" s="56"/>
      <c r="B272" s="65">
        <f t="shared" si="9"/>
        <v>259</v>
      </c>
      <c r="C272" s="70" t="s">
        <v>218</v>
      </c>
      <c r="D272" s="88" t="s">
        <v>8</v>
      </c>
      <c r="E272" s="89"/>
      <c r="F272" s="69">
        <v>0</v>
      </c>
      <c r="G272" s="68">
        <f t="shared" si="8"/>
        <v>0</v>
      </c>
      <c r="H272" s="191"/>
      <c r="I272" s="192"/>
      <c r="J272" s="192"/>
      <c r="K272" s="192"/>
      <c r="L272" s="192"/>
      <c r="M272" s="192"/>
      <c r="N272" s="194"/>
      <c r="O272" s="195"/>
      <c r="P272" s="196"/>
      <c r="Q272" s="195"/>
      <c r="R272" s="196"/>
      <c r="S272" s="195"/>
      <c r="T272" s="194"/>
      <c r="U272" s="194"/>
      <c r="V272" s="197"/>
      <c r="W272" s="197"/>
      <c r="X272" s="195"/>
      <c r="Y272" s="195"/>
      <c r="Z272" s="195"/>
      <c r="AA272" s="199"/>
    </row>
    <row r="273" spans="1:27" ht="15.6" x14ac:dyDescent="0.3">
      <c r="A273" s="56"/>
      <c r="B273" s="65">
        <f t="shared" si="9"/>
        <v>260</v>
      </c>
      <c r="C273" s="70" t="s">
        <v>219</v>
      </c>
      <c r="D273" s="88" t="s">
        <v>8</v>
      </c>
      <c r="E273" s="89"/>
      <c r="F273" s="69">
        <v>0</v>
      </c>
      <c r="G273" s="68">
        <f t="shared" si="8"/>
        <v>0</v>
      </c>
      <c r="H273" s="191"/>
      <c r="I273" s="192"/>
      <c r="J273" s="192"/>
      <c r="K273" s="192"/>
      <c r="L273" s="192"/>
      <c r="M273" s="192"/>
      <c r="N273" s="194"/>
      <c r="O273" s="195"/>
      <c r="P273" s="196"/>
      <c r="Q273" s="195"/>
      <c r="R273" s="196"/>
      <c r="S273" s="195"/>
      <c r="T273" s="194"/>
      <c r="U273" s="194"/>
      <c r="V273" s="197"/>
      <c r="W273" s="197"/>
      <c r="X273" s="195"/>
      <c r="Y273" s="195"/>
      <c r="Z273" s="195"/>
      <c r="AA273" s="199"/>
    </row>
    <row r="274" spans="1:27" ht="15.6" x14ac:dyDescent="0.3">
      <c r="A274" s="56"/>
      <c r="B274" s="65">
        <f t="shared" si="9"/>
        <v>261</v>
      </c>
      <c r="C274" s="70" t="s">
        <v>220</v>
      </c>
      <c r="D274" s="88" t="s">
        <v>8</v>
      </c>
      <c r="E274" s="89"/>
      <c r="F274" s="69">
        <v>0</v>
      </c>
      <c r="G274" s="68">
        <f t="shared" si="8"/>
        <v>0</v>
      </c>
      <c r="H274" s="191"/>
      <c r="I274" s="192"/>
      <c r="J274" s="192"/>
      <c r="K274" s="192"/>
      <c r="L274" s="192"/>
      <c r="M274" s="192"/>
      <c r="N274" s="194"/>
      <c r="O274" s="195"/>
      <c r="P274" s="196"/>
      <c r="Q274" s="195"/>
      <c r="R274" s="196"/>
      <c r="S274" s="195"/>
      <c r="T274" s="194"/>
      <c r="U274" s="194"/>
      <c r="V274" s="197"/>
      <c r="W274" s="197"/>
      <c r="X274" s="195"/>
      <c r="Y274" s="195"/>
      <c r="Z274" s="195"/>
      <c r="AA274" s="199"/>
    </row>
    <row r="275" spans="1:27" ht="15.6" x14ac:dyDescent="0.3">
      <c r="A275" s="56"/>
      <c r="B275" s="65">
        <f t="shared" si="9"/>
        <v>262</v>
      </c>
      <c r="C275" s="70" t="s">
        <v>221</v>
      </c>
      <c r="D275" s="88" t="s">
        <v>8</v>
      </c>
      <c r="E275" s="89"/>
      <c r="F275" s="69">
        <v>0</v>
      </c>
      <c r="G275" s="68">
        <f t="shared" si="8"/>
        <v>0</v>
      </c>
      <c r="H275" s="191"/>
      <c r="I275" s="192"/>
      <c r="J275" s="192"/>
      <c r="K275" s="192"/>
      <c r="L275" s="192"/>
      <c r="M275" s="192"/>
      <c r="N275" s="194"/>
      <c r="O275" s="195"/>
      <c r="P275" s="196"/>
      <c r="Q275" s="195"/>
      <c r="R275" s="196"/>
      <c r="S275" s="195"/>
      <c r="T275" s="194"/>
      <c r="U275" s="194"/>
      <c r="V275" s="197"/>
      <c r="W275" s="197"/>
      <c r="X275" s="195"/>
      <c r="Y275" s="195"/>
      <c r="Z275" s="195"/>
      <c r="AA275" s="199"/>
    </row>
    <row r="276" spans="1:27" ht="15.6" x14ac:dyDescent="0.3">
      <c r="A276" s="56"/>
      <c r="B276" s="65">
        <f t="shared" si="9"/>
        <v>263</v>
      </c>
      <c r="C276" s="70" t="s">
        <v>222</v>
      </c>
      <c r="D276" s="88" t="s">
        <v>8</v>
      </c>
      <c r="E276" s="89"/>
      <c r="F276" s="69">
        <v>0</v>
      </c>
      <c r="G276" s="68">
        <f t="shared" si="8"/>
        <v>0</v>
      </c>
      <c r="H276" s="191"/>
      <c r="I276" s="192"/>
      <c r="J276" s="192"/>
      <c r="K276" s="192"/>
      <c r="L276" s="192"/>
      <c r="M276" s="192"/>
      <c r="N276" s="194"/>
      <c r="O276" s="195"/>
      <c r="P276" s="196"/>
      <c r="Q276" s="195"/>
      <c r="R276" s="196"/>
      <c r="S276" s="195"/>
      <c r="T276" s="194"/>
      <c r="U276" s="194"/>
      <c r="V276" s="197"/>
      <c r="W276" s="197"/>
      <c r="X276" s="195"/>
      <c r="Y276" s="195"/>
      <c r="Z276" s="195"/>
      <c r="AA276" s="199"/>
    </row>
    <row r="277" spans="1:27" ht="15.6" x14ac:dyDescent="0.3">
      <c r="A277" s="56"/>
      <c r="B277" s="65">
        <f t="shared" si="9"/>
        <v>264</v>
      </c>
      <c r="C277" s="70" t="s">
        <v>223</v>
      </c>
      <c r="D277" s="88" t="s">
        <v>8</v>
      </c>
      <c r="E277" s="89"/>
      <c r="F277" s="69">
        <v>0</v>
      </c>
      <c r="G277" s="68">
        <f t="shared" ref="G277:G340" si="10">+ROUND(E277*$F277,2)</f>
        <v>0</v>
      </c>
      <c r="H277" s="191"/>
      <c r="I277" s="192"/>
      <c r="J277" s="192"/>
      <c r="K277" s="192"/>
      <c r="L277" s="192"/>
      <c r="M277" s="192"/>
      <c r="N277" s="194"/>
      <c r="O277" s="195"/>
      <c r="P277" s="196"/>
      <c r="Q277" s="195"/>
      <c r="R277" s="196"/>
      <c r="S277" s="195"/>
      <c r="T277" s="194"/>
      <c r="U277" s="194"/>
      <c r="V277" s="197"/>
      <c r="W277" s="197"/>
      <c r="X277" s="195"/>
      <c r="Y277" s="195"/>
      <c r="Z277" s="195"/>
      <c r="AA277" s="199"/>
    </row>
    <row r="278" spans="1:27" ht="15.6" x14ac:dyDescent="0.3">
      <c r="A278" s="56"/>
      <c r="B278" s="65">
        <f t="shared" si="9"/>
        <v>265</v>
      </c>
      <c r="C278" s="70" t="s">
        <v>224</v>
      </c>
      <c r="D278" s="88" t="s">
        <v>8</v>
      </c>
      <c r="E278" s="89">
        <v>10</v>
      </c>
      <c r="F278" s="69">
        <v>7.4121699999999988</v>
      </c>
      <c r="G278" s="68">
        <f t="shared" si="10"/>
        <v>74.12</v>
      </c>
      <c r="H278" s="191"/>
      <c r="I278" s="192"/>
      <c r="J278" s="192"/>
      <c r="K278" s="192"/>
      <c r="L278" s="192"/>
      <c r="M278" s="192"/>
      <c r="N278" s="194"/>
      <c r="O278" s="195"/>
      <c r="P278" s="197"/>
      <c r="Q278" s="195"/>
      <c r="R278" s="197"/>
      <c r="S278" s="195"/>
      <c r="T278" s="194"/>
      <c r="U278" s="194"/>
      <c r="V278" s="197"/>
      <c r="W278" s="197"/>
      <c r="X278" s="195"/>
      <c r="Y278" s="195"/>
      <c r="Z278" s="195"/>
      <c r="AA278" s="199"/>
    </row>
    <row r="279" spans="1:27" ht="15.6" x14ac:dyDescent="0.3">
      <c r="A279" s="56"/>
      <c r="B279" s="65">
        <f t="shared" ref="B279:B342" si="11">+B278+1</f>
        <v>266</v>
      </c>
      <c r="C279" s="70" t="s">
        <v>225</v>
      </c>
      <c r="D279" s="88" t="s">
        <v>8</v>
      </c>
      <c r="E279" s="89">
        <v>4</v>
      </c>
      <c r="F279" s="69">
        <v>9.6287999999999982</v>
      </c>
      <c r="G279" s="68">
        <f t="shared" si="10"/>
        <v>38.520000000000003</v>
      </c>
      <c r="H279" s="191"/>
      <c r="I279" s="192"/>
      <c r="J279" s="192"/>
      <c r="K279" s="192"/>
      <c r="L279" s="192"/>
      <c r="M279" s="192"/>
      <c r="N279" s="194"/>
      <c r="O279" s="195"/>
      <c r="P279" s="197"/>
      <c r="Q279" s="195"/>
      <c r="R279" s="197"/>
      <c r="S279" s="195"/>
      <c r="T279" s="194"/>
      <c r="U279" s="194"/>
      <c r="V279" s="197"/>
      <c r="W279" s="197"/>
      <c r="X279" s="195"/>
      <c r="Y279" s="195"/>
      <c r="Z279" s="195"/>
      <c r="AA279" s="199"/>
    </row>
    <row r="280" spans="1:27" ht="15.6" x14ac:dyDescent="0.3">
      <c r="A280" s="56"/>
      <c r="B280" s="65">
        <f t="shared" si="11"/>
        <v>267</v>
      </c>
      <c r="C280" s="70" t="s">
        <v>226</v>
      </c>
      <c r="D280" s="88" t="s">
        <v>8</v>
      </c>
      <c r="E280" s="89">
        <v>1</v>
      </c>
      <c r="F280" s="69">
        <v>14.774189999999999</v>
      </c>
      <c r="G280" s="68">
        <f t="shared" si="10"/>
        <v>14.77</v>
      </c>
      <c r="H280" s="191"/>
      <c r="I280" s="192"/>
      <c r="J280" s="192"/>
      <c r="K280" s="192"/>
      <c r="L280" s="192"/>
      <c r="M280" s="192"/>
      <c r="N280" s="194"/>
      <c r="O280" s="195"/>
      <c r="P280" s="197"/>
      <c r="Q280" s="195"/>
      <c r="R280" s="197"/>
      <c r="S280" s="195"/>
      <c r="T280" s="194"/>
      <c r="U280" s="194"/>
      <c r="V280" s="197"/>
      <c r="W280" s="197"/>
      <c r="X280" s="195"/>
      <c r="Y280" s="195"/>
      <c r="Z280" s="195"/>
      <c r="AA280" s="199"/>
    </row>
    <row r="281" spans="1:27" ht="15.6" x14ac:dyDescent="0.3">
      <c r="A281" s="56"/>
      <c r="B281" s="65">
        <f t="shared" si="11"/>
        <v>268</v>
      </c>
      <c r="C281" s="70" t="s">
        <v>227</v>
      </c>
      <c r="D281" s="88" t="s">
        <v>8</v>
      </c>
      <c r="E281" s="89"/>
      <c r="F281" s="69">
        <v>0</v>
      </c>
      <c r="G281" s="68">
        <f t="shared" si="10"/>
        <v>0</v>
      </c>
      <c r="H281" s="191"/>
      <c r="I281" s="192"/>
      <c r="J281" s="192"/>
      <c r="K281" s="192"/>
      <c r="L281" s="192"/>
      <c r="M281" s="192"/>
      <c r="N281" s="194"/>
      <c r="O281" s="195"/>
      <c r="P281" s="196"/>
      <c r="Q281" s="195"/>
      <c r="R281" s="196"/>
      <c r="S281" s="195"/>
      <c r="T281" s="194"/>
      <c r="U281" s="194"/>
      <c r="V281" s="197"/>
      <c r="W281" s="197"/>
      <c r="X281" s="195"/>
      <c r="Y281" s="195"/>
      <c r="Z281" s="195"/>
      <c r="AA281" s="199"/>
    </row>
    <row r="282" spans="1:27" ht="15.6" x14ac:dyDescent="0.3">
      <c r="A282" s="56"/>
      <c r="B282" s="65">
        <f t="shared" si="11"/>
        <v>269</v>
      </c>
      <c r="C282" s="70" t="s">
        <v>228</v>
      </c>
      <c r="D282" s="88" t="s">
        <v>8</v>
      </c>
      <c r="E282" s="89"/>
      <c r="F282" s="69">
        <v>0</v>
      </c>
      <c r="G282" s="68">
        <f t="shared" si="10"/>
        <v>0</v>
      </c>
      <c r="H282" s="191"/>
      <c r="I282" s="192"/>
      <c r="J282" s="192"/>
      <c r="K282" s="192"/>
      <c r="L282" s="192"/>
      <c r="M282" s="192"/>
      <c r="N282" s="194"/>
      <c r="O282" s="195"/>
      <c r="P282" s="196"/>
      <c r="Q282" s="195"/>
      <c r="R282" s="196"/>
      <c r="S282" s="195"/>
      <c r="T282" s="194"/>
      <c r="U282" s="194"/>
      <c r="V282" s="197"/>
      <c r="W282" s="197"/>
      <c r="X282" s="195"/>
      <c r="Y282" s="195"/>
      <c r="Z282" s="195"/>
      <c r="AA282" s="199"/>
    </row>
    <row r="283" spans="1:27" ht="15.6" x14ac:dyDescent="0.3">
      <c r="A283" s="56"/>
      <c r="B283" s="65">
        <f t="shared" si="11"/>
        <v>270</v>
      </c>
      <c r="C283" s="70" t="s">
        <v>229</v>
      </c>
      <c r="D283" s="88" t="s">
        <v>8</v>
      </c>
      <c r="E283" s="89"/>
      <c r="F283" s="69">
        <v>0</v>
      </c>
      <c r="G283" s="68">
        <f t="shared" si="10"/>
        <v>0</v>
      </c>
      <c r="H283" s="191"/>
      <c r="I283" s="192"/>
      <c r="J283" s="192"/>
      <c r="K283" s="192"/>
      <c r="L283" s="192"/>
      <c r="M283" s="192"/>
      <c r="N283" s="194"/>
      <c r="O283" s="195"/>
      <c r="P283" s="196"/>
      <c r="Q283" s="195"/>
      <c r="R283" s="196"/>
      <c r="S283" s="195"/>
      <c r="T283" s="194"/>
      <c r="U283" s="194"/>
      <c r="V283" s="197"/>
      <c r="W283" s="197"/>
      <c r="X283" s="195"/>
      <c r="Y283" s="195"/>
      <c r="Z283" s="195"/>
      <c r="AA283" s="199"/>
    </row>
    <row r="284" spans="1:27" ht="15.6" x14ac:dyDescent="0.3">
      <c r="A284" s="56"/>
      <c r="B284" s="65">
        <f t="shared" si="11"/>
        <v>271</v>
      </c>
      <c r="C284" s="70" t="s">
        <v>230</v>
      </c>
      <c r="D284" s="88" t="s">
        <v>8</v>
      </c>
      <c r="E284" s="89"/>
      <c r="F284" s="69">
        <v>0</v>
      </c>
      <c r="G284" s="68">
        <f t="shared" si="10"/>
        <v>0</v>
      </c>
      <c r="H284" s="191"/>
      <c r="I284" s="192"/>
      <c r="J284" s="192"/>
      <c r="K284" s="192"/>
      <c r="L284" s="192"/>
      <c r="M284" s="192"/>
      <c r="N284" s="194"/>
      <c r="O284" s="195"/>
      <c r="P284" s="196"/>
      <c r="Q284" s="195"/>
      <c r="R284" s="196"/>
      <c r="S284" s="195"/>
      <c r="T284" s="194"/>
      <c r="U284" s="194"/>
      <c r="V284" s="197"/>
      <c r="W284" s="197"/>
      <c r="X284" s="195"/>
      <c r="Y284" s="195"/>
      <c r="Z284" s="195"/>
      <c r="AA284" s="199"/>
    </row>
    <row r="285" spans="1:27" ht="15.6" x14ac:dyDescent="0.3">
      <c r="A285" s="56"/>
      <c r="B285" s="65">
        <f t="shared" si="11"/>
        <v>272</v>
      </c>
      <c r="C285" s="70" t="s">
        <v>231</v>
      </c>
      <c r="D285" s="88" t="s">
        <v>8</v>
      </c>
      <c r="E285" s="89"/>
      <c r="F285" s="69">
        <v>0</v>
      </c>
      <c r="G285" s="68">
        <f t="shared" si="10"/>
        <v>0</v>
      </c>
      <c r="H285" s="191"/>
      <c r="I285" s="192"/>
      <c r="J285" s="192"/>
      <c r="K285" s="192"/>
      <c r="L285" s="192"/>
      <c r="M285" s="192"/>
      <c r="N285" s="194"/>
      <c r="O285" s="195"/>
      <c r="P285" s="196"/>
      <c r="Q285" s="195"/>
      <c r="R285" s="196"/>
      <c r="S285" s="195"/>
      <c r="T285" s="194"/>
      <c r="U285" s="194"/>
      <c r="V285" s="197"/>
      <c r="W285" s="197"/>
      <c r="X285" s="195"/>
      <c r="Y285" s="195"/>
      <c r="Z285" s="195"/>
      <c r="AA285" s="199"/>
    </row>
    <row r="286" spans="1:27" ht="15.6" x14ac:dyDescent="0.3">
      <c r="A286" s="56"/>
      <c r="B286" s="65">
        <f t="shared" si="11"/>
        <v>273</v>
      </c>
      <c r="C286" s="70" t="s">
        <v>232</v>
      </c>
      <c r="D286" s="88" t="s">
        <v>8</v>
      </c>
      <c r="E286" s="89"/>
      <c r="F286" s="69">
        <v>0</v>
      </c>
      <c r="G286" s="68">
        <f t="shared" si="10"/>
        <v>0</v>
      </c>
      <c r="H286" s="191"/>
      <c r="I286" s="192"/>
      <c r="J286" s="192"/>
      <c r="K286" s="192"/>
      <c r="L286" s="192"/>
      <c r="M286" s="192"/>
      <c r="N286" s="194"/>
      <c r="O286" s="195"/>
      <c r="P286" s="196"/>
      <c r="Q286" s="195"/>
      <c r="R286" s="196"/>
      <c r="S286" s="195"/>
      <c r="T286" s="194"/>
      <c r="U286" s="194"/>
      <c r="V286" s="197"/>
      <c r="W286" s="197"/>
      <c r="X286" s="195"/>
      <c r="Y286" s="195"/>
      <c r="Z286" s="195"/>
      <c r="AA286" s="199"/>
    </row>
    <row r="287" spans="1:27" ht="15.6" x14ac:dyDescent="0.3">
      <c r="A287" s="56"/>
      <c r="B287" s="65">
        <f t="shared" si="11"/>
        <v>274</v>
      </c>
      <c r="C287" s="70" t="s">
        <v>233</v>
      </c>
      <c r="D287" s="88" t="s">
        <v>8</v>
      </c>
      <c r="E287" s="89"/>
      <c r="F287" s="69">
        <v>0</v>
      </c>
      <c r="G287" s="68">
        <f t="shared" si="10"/>
        <v>0</v>
      </c>
      <c r="H287" s="191"/>
      <c r="I287" s="192"/>
      <c r="J287" s="192"/>
      <c r="K287" s="192"/>
      <c r="L287" s="192"/>
      <c r="M287" s="192"/>
      <c r="N287" s="194"/>
      <c r="O287" s="195"/>
      <c r="P287" s="196"/>
      <c r="Q287" s="195"/>
      <c r="R287" s="196"/>
      <c r="S287" s="195"/>
      <c r="T287" s="194"/>
      <c r="U287" s="194"/>
      <c r="V287" s="197"/>
      <c r="W287" s="197"/>
      <c r="X287" s="195"/>
      <c r="Y287" s="195"/>
      <c r="Z287" s="195"/>
      <c r="AA287" s="199"/>
    </row>
    <row r="288" spans="1:27" ht="15.6" x14ac:dyDescent="0.3">
      <c r="A288" s="56"/>
      <c r="B288" s="65">
        <f t="shared" si="11"/>
        <v>275</v>
      </c>
      <c r="C288" s="70" t="s">
        <v>234</v>
      </c>
      <c r="D288" s="88" t="s">
        <v>8</v>
      </c>
      <c r="E288" s="89"/>
      <c r="F288" s="69">
        <v>0</v>
      </c>
      <c r="G288" s="68">
        <f t="shared" si="10"/>
        <v>0</v>
      </c>
      <c r="H288" s="191"/>
      <c r="I288" s="192"/>
      <c r="J288" s="192"/>
      <c r="K288" s="192"/>
      <c r="L288" s="192"/>
      <c r="M288" s="192"/>
      <c r="N288" s="194"/>
      <c r="O288" s="195"/>
      <c r="P288" s="196"/>
      <c r="Q288" s="195"/>
      <c r="R288" s="196"/>
      <c r="S288" s="195"/>
      <c r="T288" s="194"/>
      <c r="U288" s="194"/>
      <c r="V288" s="197"/>
      <c r="W288" s="197"/>
      <c r="X288" s="195"/>
      <c r="Y288" s="195"/>
      <c r="Z288" s="195"/>
      <c r="AA288" s="199"/>
    </row>
    <row r="289" spans="1:27" ht="15.6" x14ac:dyDescent="0.3">
      <c r="A289" s="56"/>
      <c r="B289" s="65">
        <f t="shared" si="11"/>
        <v>276</v>
      </c>
      <c r="C289" s="70" t="s">
        <v>235</v>
      </c>
      <c r="D289" s="88" t="s">
        <v>8</v>
      </c>
      <c r="E289" s="89"/>
      <c r="F289" s="69">
        <v>0</v>
      </c>
      <c r="G289" s="68">
        <f t="shared" si="10"/>
        <v>0</v>
      </c>
      <c r="H289" s="191"/>
      <c r="I289" s="192"/>
      <c r="J289" s="192"/>
      <c r="K289" s="192"/>
      <c r="L289" s="192"/>
      <c r="M289" s="192"/>
      <c r="N289" s="194"/>
      <c r="O289" s="195"/>
      <c r="P289" s="196"/>
      <c r="Q289" s="195"/>
      <c r="R289" s="196"/>
      <c r="S289" s="195"/>
      <c r="T289" s="194"/>
      <c r="U289" s="194"/>
      <c r="V289" s="197"/>
      <c r="W289" s="197"/>
      <c r="X289" s="195"/>
      <c r="Y289" s="195"/>
      <c r="Z289" s="195"/>
      <c r="AA289" s="199"/>
    </row>
    <row r="290" spans="1:27" ht="24" customHeight="1" x14ac:dyDescent="0.3">
      <c r="A290" s="56"/>
      <c r="B290" s="65">
        <f t="shared" si="11"/>
        <v>277</v>
      </c>
      <c r="C290" s="70" t="s">
        <v>236</v>
      </c>
      <c r="D290" s="88" t="s">
        <v>8</v>
      </c>
      <c r="E290" s="89">
        <v>18</v>
      </c>
      <c r="F290" s="69">
        <v>23.951639999999998</v>
      </c>
      <c r="G290" s="68">
        <f t="shared" si="10"/>
        <v>431.13</v>
      </c>
      <c r="H290" s="191"/>
      <c r="I290" s="192"/>
      <c r="J290" s="192"/>
      <c r="K290" s="192"/>
      <c r="L290" s="192"/>
      <c r="M290" s="192"/>
      <c r="N290" s="194"/>
      <c r="O290" s="195"/>
      <c r="P290" s="197"/>
      <c r="Q290" s="195"/>
      <c r="R290" s="197"/>
      <c r="S290" s="195"/>
      <c r="T290" s="194"/>
      <c r="U290" s="194"/>
      <c r="V290" s="197"/>
      <c r="W290" s="197"/>
      <c r="X290" s="195"/>
      <c r="Y290" s="195"/>
      <c r="Z290" s="195"/>
      <c r="AA290" s="199"/>
    </row>
    <row r="291" spans="1:27" ht="24" customHeight="1" x14ac:dyDescent="0.3">
      <c r="A291" s="56"/>
      <c r="B291" s="65">
        <f t="shared" si="11"/>
        <v>278</v>
      </c>
      <c r="C291" s="70" t="s">
        <v>237</v>
      </c>
      <c r="D291" s="88" t="s">
        <v>8</v>
      </c>
      <c r="E291" s="89"/>
      <c r="F291" s="69">
        <v>0</v>
      </c>
      <c r="G291" s="68">
        <f t="shared" si="10"/>
        <v>0</v>
      </c>
      <c r="H291" s="191"/>
      <c r="I291" s="192"/>
      <c r="J291" s="192"/>
      <c r="K291" s="192"/>
      <c r="L291" s="192"/>
      <c r="M291" s="192"/>
      <c r="N291" s="194"/>
      <c r="O291" s="195"/>
      <c r="P291" s="196"/>
      <c r="Q291" s="195"/>
      <c r="R291" s="196"/>
      <c r="S291" s="195"/>
      <c r="T291" s="194"/>
      <c r="U291" s="194"/>
      <c r="V291" s="197"/>
      <c r="W291" s="197"/>
      <c r="X291" s="195"/>
      <c r="Y291" s="195"/>
      <c r="Z291" s="195"/>
      <c r="AA291" s="199"/>
    </row>
    <row r="292" spans="1:27" ht="24" customHeight="1" x14ac:dyDescent="0.3">
      <c r="A292" s="56"/>
      <c r="B292" s="65">
        <f t="shared" si="11"/>
        <v>279</v>
      </c>
      <c r="C292" s="70" t="s">
        <v>238</v>
      </c>
      <c r="D292" s="88" t="s">
        <v>8</v>
      </c>
      <c r="E292" s="89">
        <v>5</v>
      </c>
      <c r="F292" s="69">
        <v>29.839249999999996</v>
      </c>
      <c r="G292" s="68">
        <f t="shared" si="10"/>
        <v>149.19999999999999</v>
      </c>
      <c r="H292" s="191"/>
      <c r="I292" s="192"/>
      <c r="J292" s="192"/>
      <c r="K292" s="192"/>
      <c r="L292" s="192"/>
      <c r="M292" s="192"/>
      <c r="N292" s="194"/>
      <c r="O292" s="195"/>
      <c r="P292" s="197"/>
      <c r="Q292" s="195"/>
      <c r="R292" s="197"/>
      <c r="S292" s="195"/>
      <c r="T292" s="194"/>
      <c r="U292" s="194"/>
      <c r="V292" s="197"/>
      <c r="W292" s="197"/>
      <c r="X292" s="195"/>
      <c r="Y292" s="195"/>
      <c r="Z292" s="195"/>
      <c r="AA292" s="199"/>
    </row>
    <row r="293" spans="1:27" ht="24" customHeight="1" x14ac:dyDescent="0.3">
      <c r="A293" s="56"/>
      <c r="B293" s="65">
        <f t="shared" si="11"/>
        <v>280</v>
      </c>
      <c r="C293" s="70" t="s">
        <v>239</v>
      </c>
      <c r="D293" s="88" t="s">
        <v>8</v>
      </c>
      <c r="E293" s="89"/>
      <c r="F293" s="69">
        <v>0</v>
      </c>
      <c r="G293" s="68">
        <f t="shared" si="10"/>
        <v>0</v>
      </c>
      <c r="H293" s="191"/>
      <c r="I293" s="192"/>
      <c r="J293" s="192"/>
      <c r="K293" s="192"/>
      <c r="L293" s="192"/>
      <c r="M293" s="192"/>
      <c r="N293" s="194"/>
      <c r="O293" s="195"/>
      <c r="P293" s="196"/>
      <c r="Q293" s="195"/>
      <c r="R293" s="196"/>
      <c r="S293" s="195"/>
      <c r="T293" s="194"/>
      <c r="U293" s="194"/>
      <c r="V293" s="197"/>
      <c r="W293" s="197"/>
      <c r="X293" s="195"/>
      <c r="Y293" s="195"/>
      <c r="Z293" s="195"/>
      <c r="AA293" s="199"/>
    </row>
    <row r="294" spans="1:27" ht="24" customHeight="1" x14ac:dyDescent="0.3">
      <c r="A294" s="56"/>
      <c r="B294" s="65">
        <f t="shared" si="11"/>
        <v>281</v>
      </c>
      <c r="C294" s="70" t="s">
        <v>240</v>
      </c>
      <c r="D294" s="88" t="s">
        <v>8</v>
      </c>
      <c r="E294" s="89"/>
      <c r="F294" s="69">
        <v>0</v>
      </c>
      <c r="G294" s="68">
        <f t="shared" si="10"/>
        <v>0</v>
      </c>
      <c r="H294" s="191"/>
      <c r="I294" s="192"/>
      <c r="J294" s="192"/>
      <c r="K294" s="192"/>
      <c r="L294" s="192"/>
      <c r="M294" s="192"/>
      <c r="N294" s="194"/>
      <c r="O294" s="195"/>
      <c r="P294" s="196"/>
      <c r="Q294" s="195"/>
      <c r="R294" s="196"/>
      <c r="S294" s="195"/>
      <c r="T294" s="194"/>
      <c r="U294" s="194"/>
      <c r="V294" s="197"/>
      <c r="W294" s="197"/>
      <c r="X294" s="195"/>
      <c r="Y294" s="195"/>
      <c r="Z294" s="195"/>
      <c r="AA294" s="199"/>
    </row>
    <row r="295" spans="1:27" ht="24" customHeight="1" x14ac:dyDescent="0.3">
      <c r="A295" s="56"/>
      <c r="B295" s="65">
        <f t="shared" si="11"/>
        <v>282</v>
      </c>
      <c r="C295" s="70" t="s">
        <v>241</v>
      </c>
      <c r="D295" s="88" t="s">
        <v>8</v>
      </c>
      <c r="E295" s="89"/>
      <c r="F295" s="69">
        <v>0</v>
      </c>
      <c r="G295" s="68">
        <f t="shared" si="10"/>
        <v>0</v>
      </c>
      <c r="H295" s="191"/>
      <c r="I295" s="192"/>
      <c r="J295" s="192"/>
      <c r="K295" s="192"/>
      <c r="L295" s="192"/>
      <c r="M295" s="192"/>
      <c r="N295" s="194"/>
      <c r="O295" s="195"/>
      <c r="P295" s="196"/>
      <c r="Q295" s="195"/>
      <c r="R295" s="196"/>
      <c r="S295" s="195"/>
      <c r="T295" s="194"/>
      <c r="U295" s="194"/>
      <c r="V295" s="197"/>
      <c r="W295" s="197"/>
      <c r="X295" s="195"/>
      <c r="Y295" s="195"/>
      <c r="Z295" s="195"/>
      <c r="AA295" s="199"/>
    </row>
    <row r="296" spans="1:27" ht="24" customHeight="1" x14ac:dyDescent="0.3">
      <c r="A296" s="56"/>
      <c r="B296" s="65">
        <f t="shared" si="11"/>
        <v>283</v>
      </c>
      <c r="C296" s="70" t="s">
        <v>242</v>
      </c>
      <c r="D296" s="88" t="s">
        <v>8</v>
      </c>
      <c r="E296" s="89"/>
      <c r="F296" s="69">
        <v>0</v>
      </c>
      <c r="G296" s="68">
        <f t="shared" si="10"/>
        <v>0</v>
      </c>
      <c r="H296" s="191"/>
      <c r="I296" s="192"/>
      <c r="J296" s="192"/>
      <c r="K296" s="192"/>
      <c r="L296" s="192"/>
      <c r="M296" s="192"/>
      <c r="N296" s="194"/>
      <c r="O296" s="195"/>
      <c r="P296" s="196"/>
      <c r="Q296" s="195"/>
      <c r="R296" s="196"/>
      <c r="S296" s="195"/>
      <c r="T296" s="194"/>
      <c r="U296" s="194"/>
      <c r="V296" s="197"/>
      <c r="W296" s="197"/>
      <c r="X296" s="195"/>
      <c r="Y296" s="195"/>
      <c r="Z296" s="195"/>
      <c r="AA296" s="199"/>
    </row>
    <row r="297" spans="1:27" ht="24" customHeight="1" x14ac:dyDescent="0.3">
      <c r="A297" s="56"/>
      <c r="B297" s="65">
        <f t="shared" si="11"/>
        <v>284</v>
      </c>
      <c r="C297" s="70" t="s">
        <v>243</v>
      </c>
      <c r="D297" s="88" t="s">
        <v>8</v>
      </c>
      <c r="E297" s="89"/>
      <c r="F297" s="69">
        <v>0</v>
      </c>
      <c r="G297" s="68">
        <f t="shared" si="10"/>
        <v>0</v>
      </c>
      <c r="H297" s="191"/>
      <c r="I297" s="192"/>
      <c r="J297" s="192"/>
      <c r="K297" s="192"/>
      <c r="L297" s="192"/>
      <c r="M297" s="192"/>
      <c r="N297" s="194"/>
      <c r="O297" s="195"/>
      <c r="P297" s="196"/>
      <c r="Q297" s="195"/>
      <c r="R297" s="196"/>
      <c r="S297" s="195"/>
      <c r="T297" s="194"/>
      <c r="U297" s="194"/>
      <c r="V297" s="197"/>
      <c r="W297" s="197"/>
      <c r="X297" s="195"/>
      <c r="Y297" s="195"/>
      <c r="Z297" s="195"/>
      <c r="AA297" s="199"/>
    </row>
    <row r="298" spans="1:27" ht="15.6" x14ac:dyDescent="0.3">
      <c r="A298" s="56"/>
      <c r="B298" s="65">
        <f t="shared" si="11"/>
        <v>285</v>
      </c>
      <c r="C298" s="90" t="s">
        <v>244</v>
      </c>
      <c r="D298" s="88" t="s">
        <v>8</v>
      </c>
      <c r="E298" s="89"/>
      <c r="F298" s="69">
        <v>0</v>
      </c>
      <c r="G298" s="68">
        <f t="shared" si="10"/>
        <v>0</v>
      </c>
      <c r="H298" s="191"/>
      <c r="I298" s="192"/>
      <c r="J298" s="192"/>
      <c r="K298" s="192"/>
      <c r="L298" s="192"/>
      <c r="M298" s="192"/>
      <c r="N298" s="194"/>
      <c r="O298" s="195"/>
      <c r="P298" s="196"/>
      <c r="Q298" s="195"/>
      <c r="R298" s="196"/>
      <c r="S298" s="195"/>
      <c r="T298" s="194"/>
      <c r="U298" s="194"/>
      <c r="V298" s="197"/>
      <c r="W298" s="197"/>
      <c r="X298" s="195"/>
      <c r="Y298" s="195"/>
      <c r="Z298" s="195"/>
      <c r="AA298" s="199"/>
    </row>
    <row r="299" spans="1:27" ht="15.6" x14ac:dyDescent="0.3">
      <c r="A299" s="56"/>
      <c r="B299" s="65">
        <f t="shared" si="11"/>
        <v>286</v>
      </c>
      <c r="C299" s="90" t="s">
        <v>245</v>
      </c>
      <c r="D299" s="88" t="s">
        <v>8</v>
      </c>
      <c r="E299" s="89"/>
      <c r="F299" s="69">
        <v>0</v>
      </c>
      <c r="G299" s="68">
        <f t="shared" si="10"/>
        <v>0</v>
      </c>
      <c r="H299" s="191"/>
      <c r="I299" s="192"/>
      <c r="J299" s="192"/>
      <c r="K299" s="192"/>
      <c r="L299" s="192"/>
      <c r="M299" s="192"/>
      <c r="N299" s="194"/>
      <c r="O299" s="195"/>
      <c r="P299" s="196"/>
      <c r="Q299" s="195"/>
      <c r="R299" s="196"/>
      <c r="S299" s="195"/>
      <c r="T299" s="194"/>
      <c r="U299" s="194"/>
      <c r="V299" s="197"/>
      <c r="W299" s="197"/>
      <c r="X299" s="195"/>
      <c r="Y299" s="195"/>
      <c r="Z299" s="195"/>
      <c r="AA299" s="199"/>
    </row>
    <row r="300" spans="1:27" ht="15.6" x14ac:dyDescent="0.3">
      <c r="A300" s="56"/>
      <c r="B300" s="65">
        <f t="shared" si="11"/>
        <v>287</v>
      </c>
      <c r="C300" s="90" t="s">
        <v>246</v>
      </c>
      <c r="D300" s="88" t="s">
        <v>8</v>
      </c>
      <c r="E300" s="89">
        <v>3</v>
      </c>
      <c r="F300" s="69">
        <v>20.230509999999999</v>
      </c>
      <c r="G300" s="68">
        <f t="shared" si="10"/>
        <v>60.69</v>
      </c>
      <c r="H300" s="191"/>
      <c r="I300" s="192"/>
      <c r="J300" s="192"/>
      <c r="K300" s="192"/>
      <c r="L300" s="192"/>
      <c r="M300" s="192"/>
      <c r="N300" s="194"/>
      <c r="O300" s="195"/>
      <c r="P300" s="197"/>
      <c r="Q300" s="195"/>
      <c r="R300" s="197"/>
      <c r="S300" s="195"/>
      <c r="T300" s="194"/>
      <c r="U300" s="194"/>
      <c r="V300" s="197"/>
      <c r="W300" s="197"/>
      <c r="X300" s="195"/>
      <c r="Y300" s="195"/>
      <c r="Z300" s="195"/>
      <c r="AA300" s="199"/>
    </row>
    <row r="301" spans="1:27" ht="15.6" x14ac:dyDescent="0.3">
      <c r="A301" s="56"/>
      <c r="B301" s="65">
        <f t="shared" si="11"/>
        <v>288</v>
      </c>
      <c r="C301" s="90" t="s">
        <v>247</v>
      </c>
      <c r="D301" s="88" t="s">
        <v>8</v>
      </c>
      <c r="E301" s="89"/>
      <c r="F301" s="69">
        <v>0</v>
      </c>
      <c r="G301" s="68">
        <f t="shared" si="10"/>
        <v>0</v>
      </c>
      <c r="H301" s="191"/>
      <c r="I301" s="192"/>
      <c r="J301" s="192"/>
      <c r="K301" s="192"/>
      <c r="L301" s="192"/>
      <c r="M301" s="192"/>
      <c r="N301" s="194"/>
      <c r="O301" s="195"/>
      <c r="P301" s="196"/>
      <c r="Q301" s="195"/>
      <c r="R301" s="196"/>
      <c r="S301" s="195"/>
      <c r="T301" s="194"/>
      <c r="U301" s="194"/>
      <c r="V301" s="197"/>
      <c r="W301" s="197"/>
      <c r="X301" s="195"/>
      <c r="Y301" s="195"/>
      <c r="Z301" s="195"/>
      <c r="AA301" s="199"/>
    </row>
    <row r="302" spans="1:27" ht="15.6" x14ac:dyDescent="0.3">
      <c r="A302" s="56"/>
      <c r="B302" s="65">
        <f t="shared" si="11"/>
        <v>289</v>
      </c>
      <c r="C302" s="90" t="s">
        <v>248</v>
      </c>
      <c r="D302" s="88" t="s">
        <v>8</v>
      </c>
      <c r="E302" s="89"/>
      <c r="F302" s="69">
        <v>0</v>
      </c>
      <c r="G302" s="68">
        <f t="shared" si="10"/>
        <v>0</v>
      </c>
      <c r="H302" s="191"/>
      <c r="I302" s="192"/>
      <c r="J302" s="192"/>
      <c r="K302" s="192"/>
      <c r="L302" s="192"/>
      <c r="M302" s="192"/>
      <c r="N302" s="194"/>
      <c r="O302" s="195"/>
      <c r="P302" s="196"/>
      <c r="Q302" s="195"/>
      <c r="R302" s="196"/>
      <c r="S302" s="195"/>
      <c r="T302" s="194"/>
      <c r="U302" s="194"/>
      <c r="V302" s="197"/>
      <c r="W302" s="197"/>
      <c r="X302" s="195"/>
      <c r="Y302" s="195"/>
      <c r="Z302" s="195"/>
      <c r="AA302" s="199"/>
    </row>
    <row r="303" spans="1:27" ht="15.6" x14ac:dyDescent="0.3">
      <c r="A303" s="56"/>
      <c r="B303" s="65">
        <f t="shared" si="11"/>
        <v>290</v>
      </c>
      <c r="C303" s="90" t="s">
        <v>249</v>
      </c>
      <c r="D303" s="88" t="s">
        <v>8</v>
      </c>
      <c r="E303" s="89"/>
      <c r="F303" s="69">
        <v>0</v>
      </c>
      <c r="G303" s="68">
        <f t="shared" si="10"/>
        <v>0</v>
      </c>
      <c r="H303" s="191"/>
      <c r="I303" s="192"/>
      <c r="J303" s="192"/>
      <c r="K303" s="192"/>
      <c r="L303" s="192"/>
      <c r="M303" s="192"/>
      <c r="N303" s="194"/>
      <c r="O303" s="195"/>
      <c r="P303" s="196"/>
      <c r="Q303" s="195"/>
      <c r="R303" s="196"/>
      <c r="S303" s="195"/>
      <c r="T303" s="194"/>
      <c r="U303" s="194"/>
      <c r="V303" s="197"/>
      <c r="W303" s="197"/>
      <c r="X303" s="195"/>
      <c r="Y303" s="195"/>
      <c r="Z303" s="195"/>
      <c r="AA303" s="199"/>
    </row>
    <row r="304" spans="1:27" ht="15.6" x14ac:dyDescent="0.3">
      <c r="A304" s="56"/>
      <c r="B304" s="65">
        <f t="shared" si="11"/>
        <v>291</v>
      </c>
      <c r="C304" s="90" t="s">
        <v>250</v>
      </c>
      <c r="D304" s="88" t="s">
        <v>8</v>
      </c>
      <c r="E304" s="89"/>
      <c r="F304" s="69">
        <v>0</v>
      </c>
      <c r="G304" s="68">
        <f t="shared" si="10"/>
        <v>0</v>
      </c>
      <c r="H304" s="191"/>
      <c r="I304" s="192"/>
      <c r="J304" s="192"/>
      <c r="K304" s="192"/>
      <c r="L304" s="192"/>
      <c r="M304" s="192"/>
      <c r="N304" s="194"/>
      <c r="O304" s="195"/>
      <c r="P304" s="196"/>
      <c r="Q304" s="195"/>
      <c r="R304" s="196"/>
      <c r="S304" s="195"/>
      <c r="T304" s="194"/>
      <c r="U304" s="194"/>
      <c r="V304" s="197"/>
      <c r="W304" s="197"/>
      <c r="X304" s="195"/>
      <c r="Y304" s="195"/>
      <c r="Z304" s="195"/>
      <c r="AA304" s="199"/>
    </row>
    <row r="305" spans="1:27" ht="15.6" x14ac:dyDescent="0.3">
      <c r="A305" s="56"/>
      <c r="B305" s="65">
        <f t="shared" si="11"/>
        <v>292</v>
      </c>
      <c r="C305" s="90" t="s">
        <v>251</v>
      </c>
      <c r="D305" s="88" t="s">
        <v>8</v>
      </c>
      <c r="E305" s="89"/>
      <c r="F305" s="69">
        <v>0</v>
      </c>
      <c r="G305" s="68">
        <f t="shared" si="10"/>
        <v>0</v>
      </c>
      <c r="H305" s="191"/>
      <c r="I305" s="192"/>
      <c r="J305" s="192"/>
      <c r="K305" s="192"/>
      <c r="L305" s="192"/>
      <c r="M305" s="192"/>
      <c r="N305" s="194"/>
      <c r="O305" s="195"/>
      <c r="P305" s="196"/>
      <c r="Q305" s="195"/>
      <c r="R305" s="196"/>
      <c r="S305" s="195"/>
      <c r="T305" s="194"/>
      <c r="U305" s="194"/>
      <c r="V305" s="197"/>
      <c r="W305" s="197"/>
      <c r="X305" s="195"/>
      <c r="Y305" s="195"/>
      <c r="Z305" s="195"/>
      <c r="AA305" s="199"/>
    </row>
    <row r="306" spans="1:27" ht="15.6" x14ac:dyDescent="0.3">
      <c r="A306" s="56"/>
      <c r="B306" s="65">
        <f t="shared" si="11"/>
        <v>293</v>
      </c>
      <c r="C306" s="90" t="s">
        <v>252</v>
      </c>
      <c r="D306" s="88" t="s">
        <v>8</v>
      </c>
      <c r="E306" s="89"/>
      <c r="F306" s="69">
        <v>0</v>
      </c>
      <c r="G306" s="68">
        <f t="shared" si="10"/>
        <v>0</v>
      </c>
      <c r="H306" s="191"/>
      <c r="I306" s="192"/>
      <c r="J306" s="192"/>
      <c r="K306" s="192"/>
      <c r="L306" s="192"/>
      <c r="M306" s="192"/>
      <c r="N306" s="194"/>
      <c r="O306" s="195"/>
      <c r="P306" s="196"/>
      <c r="Q306" s="195"/>
      <c r="R306" s="196"/>
      <c r="S306" s="195"/>
      <c r="T306" s="194"/>
      <c r="U306" s="194"/>
      <c r="V306" s="197"/>
      <c r="W306" s="197"/>
      <c r="X306" s="195"/>
      <c r="Y306" s="195"/>
      <c r="Z306" s="195"/>
      <c r="AA306" s="199"/>
    </row>
    <row r="307" spans="1:27" ht="15.6" x14ac:dyDescent="0.3">
      <c r="A307" s="56"/>
      <c r="B307" s="65">
        <f t="shared" si="11"/>
        <v>294</v>
      </c>
      <c r="C307" s="90" t="s">
        <v>253</v>
      </c>
      <c r="D307" s="88" t="s">
        <v>8</v>
      </c>
      <c r="E307" s="89"/>
      <c r="F307" s="69">
        <v>0</v>
      </c>
      <c r="G307" s="68">
        <f t="shared" si="10"/>
        <v>0</v>
      </c>
      <c r="H307" s="191"/>
      <c r="I307" s="192"/>
      <c r="J307" s="192"/>
      <c r="K307" s="192"/>
      <c r="L307" s="192"/>
      <c r="M307" s="192"/>
      <c r="N307" s="194"/>
      <c r="O307" s="195"/>
      <c r="P307" s="196"/>
      <c r="Q307" s="195"/>
      <c r="R307" s="196"/>
      <c r="S307" s="195"/>
      <c r="T307" s="194"/>
      <c r="U307" s="194"/>
      <c r="V307" s="197"/>
      <c r="W307" s="197"/>
      <c r="X307" s="195"/>
      <c r="Y307" s="195"/>
      <c r="Z307" s="195"/>
      <c r="AA307" s="199"/>
    </row>
    <row r="308" spans="1:27" ht="15.6" x14ac:dyDescent="0.3">
      <c r="A308" s="56"/>
      <c r="B308" s="65">
        <f t="shared" si="11"/>
        <v>295</v>
      </c>
      <c r="C308" s="90" t="s">
        <v>254</v>
      </c>
      <c r="D308" s="88" t="s">
        <v>8</v>
      </c>
      <c r="E308" s="89">
        <v>1</v>
      </c>
      <c r="F308" s="69">
        <v>10.942729999999999</v>
      </c>
      <c r="G308" s="68">
        <f t="shared" si="10"/>
        <v>10.94</v>
      </c>
      <c r="H308" s="191"/>
      <c r="I308" s="192"/>
      <c r="J308" s="192"/>
      <c r="K308" s="192"/>
      <c r="L308" s="192"/>
      <c r="M308" s="192"/>
      <c r="N308" s="194"/>
      <c r="O308" s="195"/>
      <c r="P308" s="197"/>
      <c r="Q308" s="195"/>
      <c r="R308" s="197"/>
      <c r="S308" s="195"/>
      <c r="T308" s="194"/>
      <c r="U308" s="194"/>
      <c r="V308" s="197"/>
      <c r="W308" s="197"/>
      <c r="X308" s="195"/>
      <c r="Y308" s="195"/>
      <c r="Z308" s="195"/>
      <c r="AA308" s="199"/>
    </row>
    <row r="309" spans="1:27" ht="15.6" x14ac:dyDescent="0.3">
      <c r="A309" s="56"/>
      <c r="B309" s="65">
        <f t="shared" si="11"/>
        <v>296</v>
      </c>
      <c r="C309" s="90" t="s">
        <v>255</v>
      </c>
      <c r="D309" s="88" t="s">
        <v>8</v>
      </c>
      <c r="E309" s="89">
        <v>1</v>
      </c>
      <c r="F309" s="69">
        <v>12.346929999999999</v>
      </c>
      <c r="G309" s="68">
        <f t="shared" si="10"/>
        <v>12.35</v>
      </c>
      <c r="H309" s="191"/>
      <c r="I309" s="192"/>
      <c r="J309" s="192"/>
      <c r="K309" s="192"/>
      <c r="L309" s="192"/>
      <c r="M309" s="192"/>
      <c r="N309" s="194"/>
      <c r="O309" s="195"/>
      <c r="P309" s="197"/>
      <c r="Q309" s="195"/>
      <c r="R309" s="197"/>
      <c r="S309" s="195"/>
      <c r="T309" s="194"/>
      <c r="U309" s="194"/>
      <c r="V309" s="197"/>
      <c r="W309" s="197"/>
      <c r="X309" s="195"/>
      <c r="Y309" s="195"/>
      <c r="Z309" s="195"/>
      <c r="AA309" s="199"/>
    </row>
    <row r="310" spans="1:27" ht="15.6" x14ac:dyDescent="0.3">
      <c r="A310" s="56"/>
      <c r="B310" s="65">
        <f t="shared" si="11"/>
        <v>297</v>
      </c>
      <c r="C310" s="90" t="s">
        <v>256</v>
      </c>
      <c r="D310" s="88" t="s">
        <v>8</v>
      </c>
      <c r="E310" s="89">
        <v>1</v>
      </c>
      <c r="F310" s="69">
        <v>15.175389999999998</v>
      </c>
      <c r="G310" s="68">
        <f t="shared" si="10"/>
        <v>15.18</v>
      </c>
      <c r="H310" s="191"/>
      <c r="I310" s="192"/>
      <c r="J310" s="192"/>
      <c r="K310" s="192"/>
      <c r="L310" s="192"/>
      <c r="M310" s="192"/>
      <c r="N310" s="194"/>
      <c r="O310" s="195"/>
      <c r="P310" s="197"/>
      <c r="Q310" s="195"/>
      <c r="R310" s="197"/>
      <c r="S310" s="195"/>
      <c r="T310" s="194"/>
      <c r="U310" s="194"/>
      <c r="V310" s="197"/>
      <c r="W310" s="197"/>
      <c r="X310" s="195"/>
      <c r="Y310" s="195"/>
      <c r="Z310" s="195"/>
      <c r="AA310" s="199"/>
    </row>
    <row r="311" spans="1:27" ht="15.6" x14ac:dyDescent="0.3">
      <c r="A311" s="56"/>
      <c r="B311" s="65">
        <f t="shared" si="11"/>
        <v>298</v>
      </c>
      <c r="C311" s="90" t="s">
        <v>257</v>
      </c>
      <c r="D311" s="88" t="s">
        <v>8</v>
      </c>
      <c r="E311" s="89"/>
      <c r="F311" s="69">
        <v>0</v>
      </c>
      <c r="G311" s="68">
        <f t="shared" si="10"/>
        <v>0</v>
      </c>
      <c r="H311" s="191"/>
      <c r="I311" s="192"/>
      <c r="J311" s="192"/>
      <c r="K311" s="192"/>
      <c r="L311" s="192"/>
      <c r="M311" s="192"/>
      <c r="N311" s="194"/>
      <c r="O311" s="195"/>
      <c r="P311" s="196"/>
      <c r="Q311" s="195"/>
      <c r="R311" s="196"/>
      <c r="S311" s="195"/>
      <c r="T311" s="194"/>
      <c r="U311" s="194"/>
      <c r="V311" s="197"/>
      <c r="W311" s="197"/>
      <c r="X311" s="195"/>
      <c r="Y311" s="195"/>
      <c r="Z311" s="195"/>
      <c r="AA311" s="199"/>
    </row>
    <row r="312" spans="1:27" ht="15.6" x14ac:dyDescent="0.3">
      <c r="A312" s="56"/>
      <c r="B312" s="65">
        <f t="shared" si="11"/>
        <v>299</v>
      </c>
      <c r="C312" s="90" t="s">
        <v>258</v>
      </c>
      <c r="D312" s="88" t="s">
        <v>8</v>
      </c>
      <c r="E312" s="89"/>
      <c r="F312" s="69">
        <v>0</v>
      </c>
      <c r="G312" s="68">
        <f t="shared" si="10"/>
        <v>0</v>
      </c>
      <c r="H312" s="191"/>
      <c r="I312" s="192"/>
      <c r="J312" s="192"/>
      <c r="K312" s="192"/>
      <c r="L312" s="192"/>
      <c r="M312" s="192"/>
      <c r="N312" s="194"/>
      <c r="O312" s="195"/>
      <c r="P312" s="196"/>
      <c r="Q312" s="195"/>
      <c r="R312" s="196"/>
      <c r="S312" s="195"/>
      <c r="T312" s="194"/>
      <c r="U312" s="194"/>
      <c r="V312" s="197"/>
      <c r="W312" s="197"/>
      <c r="X312" s="195"/>
      <c r="Y312" s="195"/>
      <c r="Z312" s="195"/>
      <c r="AA312" s="199"/>
    </row>
    <row r="313" spans="1:27" ht="15.6" x14ac:dyDescent="0.3">
      <c r="A313" s="56"/>
      <c r="B313" s="65">
        <f t="shared" si="11"/>
        <v>300</v>
      </c>
      <c r="C313" s="90" t="s">
        <v>259</v>
      </c>
      <c r="D313" s="88" t="s">
        <v>8</v>
      </c>
      <c r="E313" s="89"/>
      <c r="F313" s="69">
        <v>0</v>
      </c>
      <c r="G313" s="68">
        <f t="shared" si="10"/>
        <v>0</v>
      </c>
      <c r="H313" s="191"/>
      <c r="I313" s="192"/>
      <c r="J313" s="192"/>
      <c r="K313" s="192"/>
      <c r="L313" s="192"/>
      <c r="M313" s="192"/>
      <c r="N313" s="194"/>
      <c r="O313" s="195"/>
      <c r="P313" s="196"/>
      <c r="Q313" s="195"/>
      <c r="R313" s="196"/>
      <c r="S313" s="195"/>
      <c r="T313" s="194"/>
      <c r="U313" s="194"/>
      <c r="V313" s="197"/>
      <c r="W313" s="197"/>
      <c r="X313" s="195"/>
      <c r="Y313" s="195"/>
      <c r="Z313" s="195"/>
      <c r="AA313" s="199"/>
    </row>
    <row r="314" spans="1:27" ht="15.6" x14ac:dyDescent="0.3">
      <c r="A314" s="56"/>
      <c r="B314" s="65">
        <f t="shared" si="11"/>
        <v>301</v>
      </c>
      <c r="C314" s="90" t="s">
        <v>260</v>
      </c>
      <c r="D314" s="88" t="s">
        <v>8</v>
      </c>
      <c r="E314" s="89"/>
      <c r="F314" s="69">
        <v>0</v>
      </c>
      <c r="G314" s="68">
        <f t="shared" si="10"/>
        <v>0</v>
      </c>
      <c r="H314" s="191"/>
      <c r="I314" s="192"/>
      <c r="J314" s="192"/>
      <c r="K314" s="192"/>
      <c r="L314" s="192"/>
      <c r="M314" s="192"/>
      <c r="N314" s="194"/>
      <c r="O314" s="195"/>
      <c r="P314" s="196"/>
      <c r="Q314" s="195"/>
      <c r="R314" s="196"/>
      <c r="S314" s="195"/>
      <c r="T314" s="194"/>
      <c r="U314" s="194"/>
      <c r="V314" s="197"/>
      <c r="W314" s="197"/>
      <c r="X314" s="195"/>
      <c r="Y314" s="195"/>
      <c r="Z314" s="195"/>
      <c r="AA314" s="199"/>
    </row>
    <row r="315" spans="1:27" ht="15.6" x14ac:dyDescent="0.3">
      <c r="A315" s="56"/>
      <c r="B315" s="65">
        <f t="shared" si="11"/>
        <v>302</v>
      </c>
      <c r="C315" s="90" t="s">
        <v>261</v>
      </c>
      <c r="D315" s="88" t="s">
        <v>8</v>
      </c>
      <c r="E315" s="89"/>
      <c r="F315" s="69">
        <v>0</v>
      </c>
      <c r="G315" s="68">
        <f t="shared" si="10"/>
        <v>0</v>
      </c>
      <c r="H315" s="191"/>
      <c r="I315" s="192"/>
      <c r="J315" s="192"/>
      <c r="K315" s="192"/>
      <c r="L315" s="192"/>
      <c r="M315" s="192"/>
      <c r="N315" s="194"/>
      <c r="O315" s="195"/>
      <c r="P315" s="196"/>
      <c r="Q315" s="195"/>
      <c r="R315" s="196"/>
      <c r="S315" s="195"/>
      <c r="T315" s="194"/>
      <c r="U315" s="194"/>
      <c r="V315" s="197"/>
      <c r="W315" s="197"/>
      <c r="X315" s="195"/>
      <c r="Y315" s="195"/>
      <c r="Z315" s="195"/>
      <c r="AA315" s="199"/>
    </row>
    <row r="316" spans="1:27" ht="15.6" x14ac:dyDescent="0.3">
      <c r="A316" s="56"/>
      <c r="B316" s="65">
        <f t="shared" si="11"/>
        <v>303</v>
      </c>
      <c r="C316" s="90" t="s">
        <v>262</v>
      </c>
      <c r="D316" s="88" t="s">
        <v>8</v>
      </c>
      <c r="E316" s="89"/>
      <c r="F316" s="69">
        <v>0</v>
      </c>
      <c r="G316" s="68">
        <f t="shared" si="10"/>
        <v>0</v>
      </c>
      <c r="H316" s="191"/>
      <c r="I316" s="192"/>
      <c r="J316" s="192"/>
      <c r="K316" s="192"/>
      <c r="L316" s="192"/>
      <c r="M316" s="192"/>
      <c r="N316" s="194"/>
      <c r="O316" s="195"/>
      <c r="P316" s="196"/>
      <c r="Q316" s="195"/>
      <c r="R316" s="196"/>
      <c r="S316" s="195"/>
      <c r="T316" s="194"/>
      <c r="U316" s="194"/>
      <c r="V316" s="197"/>
      <c r="W316" s="197"/>
      <c r="X316" s="195"/>
      <c r="Y316" s="195"/>
      <c r="Z316" s="195"/>
      <c r="AA316" s="199"/>
    </row>
    <row r="317" spans="1:27" ht="15.6" x14ac:dyDescent="0.3">
      <c r="A317" s="56"/>
      <c r="B317" s="65">
        <f t="shared" si="11"/>
        <v>304</v>
      </c>
      <c r="C317" s="90" t="s">
        <v>263</v>
      </c>
      <c r="D317" s="88" t="s">
        <v>8</v>
      </c>
      <c r="E317" s="89"/>
      <c r="F317" s="69">
        <v>0</v>
      </c>
      <c r="G317" s="68">
        <f t="shared" si="10"/>
        <v>0</v>
      </c>
      <c r="H317" s="191"/>
      <c r="I317" s="192"/>
      <c r="J317" s="192"/>
      <c r="K317" s="192"/>
      <c r="L317" s="192"/>
      <c r="M317" s="192"/>
      <c r="N317" s="194"/>
      <c r="O317" s="195"/>
      <c r="P317" s="196"/>
      <c r="Q317" s="195"/>
      <c r="R317" s="196"/>
      <c r="S317" s="195"/>
      <c r="T317" s="194"/>
      <c r="U317" s="194"/>
      <c r="V317" s="197"/>
      <c r="W317" s="197"/>
      <c r="X317" s="195"/>
      <c r="Y317" s="195"/>
      <c r="Z317" s="195"/>
      <c r="AA317" s="199"/>
    </row>
    <row r="318" spans="1:27" ht="15.6" x14ac:dyDescent="0.3">
      <c r="A318" s="56"/>
      <c r="B318" s="65">
        <f t="shared" si="11"/>
        <v>305</v>
      </c>
      <c r="C318" s="94" t="s">
        <v>264</v>
      </c>
      <c r="D318" s="88" t="s">
        <v>8</v>
      </c>
      <c r="E318" s="89">
        <v>5</v>
      </c>
      <c r="F318" s="69">
        <v>20.230509999999999</v>
      </c>
      <c r="G318" s="68">
        <f t="shared" si="10"/>
        <v>101.15</v>
      </c>
      <c r="H318" s="191"/>
      <c r="I318" s="192"/>
      <c r="J318" s="192"/>
      <c r="K318" s="192"/>
      <c r="L318" s="192"/>
      <c r="M318" s="192"/>
      <c r="N318" s="194"/>
      <c r="O318" s="195"/>
      <c r="P318" s="197"/>
      <c r="Q318" s="195"/>
      <c r="R318" s="197"/>
      <c r="S318" s="195"/>
      <c r="T318" s="194"/>
      <c r="U318" s="194"/>
      <c r="V318" s="197"/>
      <c r="W318" s="197"/>
      <c r="X318" s="195"/>
      <c r="Y318" s="195"/>
      <c r="Z318" s="195"/>
      <c r="AA318" s="199"/>
    </row>
    <row r="319" spans="1:27" ht="15.6" x14ac:dyDescent="0.3">
      <c r="A319" s="56"/>
      <c r="B319" s="65">
        <f t="shared" si="11"/>
        <v>306</v>
      </c>
      <c r="C319" s="94" t="s">
        <v>265</v>
      </c>
      <c r="D319" s="88" t="s">
        <v>8</v>
      </c>
      <c r="E319" s="89"/>
      <c r="F319" s="69">
        <v>0</v>
      </c>
      <c r="G319" s="68">
        <f t="shared" si="10"/>
        <v>0</v>
      </c>
      <c r="H319" s="191"/>
      <c r="I319" s="192"/>
      <c r="J319" s="192"/>
      <c r="K319" s="192"/>
      <c r="L319" s="192"/>
      <c r="M319" s="192"/>
      <c r="N319" s="194"/>
      <c r="O319" s="195"/>
      <c r="P319" s="196"/>
      <c r="Q319" s="195"/>
      <c r="R319" s="196"/>
      <c r="S319" s="195"/>
      <c r="T319" s="194"/>
      <c r="U319" s="194"/>
      <c r="V319" s="197"/>
      <c r="W319" s="197"/>
      <c r="X319" s="195"/>
      <c r="Y319" s="195"/>
      <c r="Z319" s="195"/>
      <c r="AA319" s="199"/>
    </row>
    <row r="320" spans="1:27" ht="15.6" x14ac:dyDescent="0.3">
      <c r="A320" s="56"/>
      <c r="B320" s="65">
        <f t="shared" si="11"/>
        <v>307</v>
      </c>
      <c r="C320" s="94" t="s">
        <v>266</v>
      </c>
      <c r="D320" s="88" t="s">
        <v>8</v>
      </c>
      <c r="E320" s="89"/>
      <c r="F320" s="69">
        <v>0</v>
      </c>
      <c r="G320" s="68">
        <f t="shared" si="10"/>
        <v>0</v>
      </c>
      <c r="H320" s="191"/>
      <c r="I320" s="192"/>
      <c r="J320" s="192"/>
      <c r="K320" s="192"/>
      <c r="L320" s="192"/>
      <c r="M320" s="192"/>
      <c r="N320" s="194"/>
      <c r="O320" s="195"/>
      <c r="P320" s="196"/>
      <c r="Q320" s="195"/>
      <c r="R320" s="196"/>
      <c r="S320" s="195"/>
      <c r="T320" s="194"/>
      <c r="U320" s="194"/>
      <c r="V320" s="197"/>
      <c r="W320" s="197"/>
      <c r="X320" s="195"/>
      <c r="Y320" s="195"/>
      <c r="Z320" s="195"/>
      <c r="AA320" s="199"/>
    </row>
    <row r="321" spans="1:27" ht="15.6" x14ac:dyDescent="0.3">
      <c r="A321" s="56"/>
      <c r="B321" s="65">
        <f t="shared" si="11"/>
        <v>308</v>
      </c>
      <c r="C321" s="94" t="s">
        <v>267</v>
      </c>
      <c r="D321" s="88" t="s">
        <v>8</v>
      </c>
      <c r="E321" s="89"/>
      <c r="F321" s="69">
        <v>0</v>
      </c>
      <c r="G321" s="68">
        <f t="shared" si="10"/>
        <v>0</v>
      </c>
      <c r="H321" s="191"/>
      <c r="I321" s="192"/>
      <c r="J321" s="192"/>
      <c r="K321" s="192"/>
      <c r="L321" s="192"/>
      <c r="M321" s="192"/>
      <c r="N321" s="194"/>
      <c r="O321" s="195"/>
      <c r="P321" s="196"/>
      <c r="Q321" s="195"/>
      <c r="R321" s="196"/>
      <c r="S321" s="195"/>
      <c r="T321" s="194"/>
      <c r="U321" s="194"/>
      <c r="V321" s="197"/>
      <c r="W321" s="197"/>
      <c r="X321" s="195"/>
      <c r="Y321" s="195"/>
      <c r="Z321" s="195"/>
      <c r="AA321" s="199"/>
    </row>
    <row r="322" spans="1:27" ht="15.6" x14ac:dyDescent="0.3">
      <c r="A322" s="56"/>
      <c r="B322" s="65">
        <f t="shared" si="11"/>
        <v>309</v>
      </c>
      <c r="C322" s="94" t="s">
        <v>268</v>
      </c>
      <c r="D322" s="88" t="s">
        <v>8</v>
      </c>
      <c r="E322" s="89">
        <v>5</v>
      </c>
      <c r="F322" s="69">
        <v>29.75901</v>
      </c>
      <c r="G322" s="68">
        <f t="shared" si="10"/>
        <v>148.80000000000001</v>
      </c>
      <c r="H322" s="191"/>
      <c r="I322" s="192"/>
      <c r="J322" s="192"/>
      <c r="K322" s="192"/>
      <c r="L322" s="192"/>
      <c r="M322" s="192"/>
      <c r="N322" s="194"/>
      <c r="O322" s="195"/>
      <c r="P322" s="197"/>
      <c r="Q322" s="195"/>
      <c r="R322" s="197"/>
      <c r="S322" s="195"/>
      <c r="T322" s="194"/>
      <c r="U322" s="194"/>
      <c r="V322" s="197"/>
      <c r="W322" s="197"/>
      <c r="X322" s="195"/>
      <c r="Y322" s="195"/>
      <c r="Z322" s="195"/>
      <c r="AA322" s="199"/>
    </row>
    <row r="323" spans="1:27" ht="15.6" x14ac:dyDescent="0.3">
      <c r="A323" s="56"/>
      <c r="B323" s="65">
        <f t="shared" si="11"/>
        <v>310</v>
      </c>
      <c r="C323" s="94" t="s">
        <v>269</v>
      </c>
      <c r="D323" s="88" t="s">
        <v>8</v>
      </c>
      <c r="E323" s="89"/>
      <c r="F323" s="69">
        <v>0</v>
      </c>
      <c r="G323" s="68">
        <f t="shared" si="10"/>
        <v>0</v>
      </c>
      <c r="H323" s="191"/>
      <c r="I323" s="192"/>
      <c r="J323" s="192"/>
      <c r="K323" s="192"/>
      <c r="L323" s="192"/>
      <c r="M323" s="192"/>
      <c r="N323" s="194"/>
      <c r="O323" s="195"/>
      <c r="P323" s="196"/>
      <c r="Q323" s="195"/>
      <c r="R323" s="196"/>
      <c r="S323" s="195"/>
      <c r="T323" s="194"/>
      <c r="U323" s="194"/>
      <c r="V323" s="197"/>
      <c r="W323" s="197"/>
      <c r="X323" s="195"/>
      <c r="Y323" s="195"/>
      <c r="Z323" s="195"/>
      <c r="AA323" s="199"/>
    </row>
    <row r="324" spans="1:27" ht="15.6" x14ac:dyDescent="0.3">
      <c r="A324" s="56"/>
      <c r="B324" s="65">
        <f t="shared" si="11"/>
        <v>311</v>
      </c>
      <c r="C324" s="94" t="s">
        <v>270</v>
      </c>
      <c r="D324" s="88" t="s">
        <v>8</v>
      </c>
      <c r="E324" s="89"/>
      <c r="F324" s="69">
        <v>0</v>
      </c>
      <c r="G324" s="68">
        <f t="shared" si="10"/>
        <v>0</v>
      </c>
      <c r="H324" s="191"/>
      <c r="I324" s="192"/>
      <c r="J324" s="192"/>
      <c r="K324" s="192"/>
      <c r="L324" s="192"/>
      <c r="M324" s="192"/>
      <c r="N324" s="194"/>
      <c r="O324" s="195"/>
      <c r="P324" s="196"/>
      <c r="Q324" s="195"/>
      <c r="R324" s="196"/>
      <c r="S324" s="195"/>
      <c r="T324" s="194"/>
      <c r="U324" s="194"/>
      <c r="V324" s="197"/>
      <c r="W324" s="197"/>
      <c r="X324" s="195"/>
      <c r="Y324" s="195"/>
      <c r="Z324" s="195"/>
      <c r="AA324" s="199"/>
    </row>
    <row r="325" spans="1:27" ht="15.6" x14ac:dyDescent="0.3">
      <c r="A325" s="56"/>
      <c r="B325" s="65">
        <f t="shared" si="11"/>
        <v>312</v>
      </c>
      <c r="C325" s="94" t="s">
        <v>271</v>
      </c>
      <c r="D325" s="88" t="s">
        <v>8</v>
      </c>
      <c r="E325" s="89"/>
      <c r="F325" s="69">
        <v>0</v>
      </c>
      <c r="G325" s="68">
        <f t="shared" si="10"/>
        <v>0</v>
      </c>
      <c r="H325" s="191"/>
      <c r="I325" s="192"/>
      <c r="J325" s="192"/>
      <c r="K325" s="192"/>
      <c r="L325" s="192"/>
      <c r="M325" s="192"/>
      <c r="N325" s="194"/>
      <c r="O325" s="195"/>
      <c r="P325" s="196"/>
      <c r="Q325" s="195"/>
      <c r="R325" s="196"/>
      <c r="S325" s="195"/>
      <c r="T325" s="194"/>
      <c r="U325" s="194"/>
      <c r="V325" s="197"/>
      <c r="W325" s="197"/>
      <c r="X325" s="195"/>
      <c r="Y325" s="195"/>
      <c r="Z325" s="195"/>
      <c r="AA325" s="199"/>
    </row>
    <row r="326" spans="1:27" ht="15.6" x14ac:dyDescent="0.3">
      <c r="A326" s="56"/>
      <c r="B326" s="65">
        <f t="shared" si="11"/>
        <v>313</v>
      </c>
      <c r="C326" s="94" t="s">
        <v>272</v>
      </c>
      <c r="D326" s="88" t="s">
        <v>8</v>
      </c>
      <c r="E326" s="89">
        <v>85</v>
      </c>
      <c r="F326" s="69">
        <v>22.246539999999996</v>
      </c>
      <c r="G326" s="68">
        <f t="shared" si="10"/>
        <v>1890.96</v>
      </c>
      <c r="H326" s="191"/>
      <c r="I326" s="192"/>
      <c r="J326" s="192"/>
      <c r="K326" s="192"/>
      <c r="L326" s="192"/>
      <c r="M326" s="192"/>
      <c r="N326" s="194"/>
      <c r="O326" s="195"/>
      <c r="P326" s="197"/>
      <c r="Q326" s="195"/>
      <c r="R326" s="197"/>
      <c r="S326" s="195"/>
      <c r="T326" s="194"/>
      <c r="U326" s="194"/>
      <c r="V326" s="197"/>
      <c r="W326" s="197"/>
      <c r="X326" s="195"/>
      <c r="Y326" s="195"/>
      <c r="Z326" s="195"/>
      <c r="AA326" s="199"/>
    </row>
    <row r="327" spans="1:27" ht="15.6" x14ac:dyDescent="0.3">
      <c r="A327" s="56"/>
      <c r="B327" s="65">
        <f t="shared" si="11"/>
        <v>314</v>
      </c>
      <c r="C327" s="94" t="s">
        <v>273</v>
      </c>
      <c r="D327" s="88" t="s">
        <v>8</v>
      </c>
      <c r="E327" s="89">
        <v>8</v>
      </c>
      <c r="F327" s="69">
        <v>20.451169999999998</v>
      </c>
      <c r="G327" s="68">
        <f t="shared" si="10"/>
        <v>163.61000000000001</v>
      </c>
      <c r="H327" s="191"/>
      <c r="I327" s="192"/>
      <c r="J327" s="192"/>
      <c r="K327" s="192"/>
      <c r="L327" s="192"/>
      <c r="M327" s="192"/>
      <c r="N327" s="194"/>
      <c r="O327" s="195"/>
      <c r="P327" s="197"/>
      <c r="Q327" s="195"/>
      <c r="R327" s="197"/>
      <c r="S327" s="195"/>
      <c r="T327" s="194"/>
      <c r="U327" s="194"/>
      <c r="V327" s="197"/>
      <c r="W327" s="197"/>
      <c r="X327" s="195"/>
      <c r="Y327" s="195"/>
      <c r="Z327" s="195"/>
      <c r="AA327" s="199"/>
    </row>
    <row r="328" spans="1:27" ht="15.6" x14ac:dyDescent="0.3">
      <c r="A328" s="56"/>
      <c r="B328" s="65">
        <f t="shared" si="11"/>
        <v>315</v>
      </c>
      <c r="C328" s="94" t="s">
        <v>274</v>
      </c>
      <c r="D328" s="88" t="s">
        <v>8</v>
      </c>
      <c r="E328" s="89">
        <v>27</v>
      </c>
      <c r="F328" s="69">
        <v>21.865399999999998</v>
      </c>
      <c r="G328" s="68">
        <f t="shared" si="10"/>
        <v>590.37</v>
      </c>
      <c r="H328" s="191"/>
      <c r="I328" s="192"/>
      <c r="J328" s="192"/>
      <c r="K328" s="192"/>
      <c r="L328" s="192"/>
      <c r="M328" s="192"/>
      <c r="N328" s="194"/>
      <c r="O328" s="195"/>
      <c r="P328" s="197"/>
      <c r="Q328" s="195"/>
      <c r="R328" s="197"/>
      <c r="S328" s="195"/>
      <c r="T328" s="194"/>
      <c r="U328" s="194"/>
      <c r="V328" s="197"/>
      <c r="W328" s="197"/>
      <c r="X328" s="195"/>
      <c r="Y328" s="195"/>
      <c r="Z328" s="195"/>
      <c r="AA328" s="199"/>
    </row>
    <row r="329" spans="1:27" ht="15.6" x14ac:dyDescent="0.3">
      <c r="A329" s="56"/>
      <c r="B329" s="65">
        <f t="shared" si="11"/>
        <v>316</v>
      </c>
      <c r="C329" s="94" t="s">
        <v>275</v>
      </c>
      <c r="D329" s="88" t="s">
        <v>8</v>
      </c>
      <c r="E329" s="89"/>
      <c r="F329" s="69">
        <v>0</v>
      </c>
      <c r="G329" s="68">
        <f t="shared" si="10"/>
        <v>0</v>
      </c>
      <c r="H329" s="191"/>
      <c r="I329" s="192"/>
      <c r="J329" s="192"/>
      <c r="K329" s="192"/>
      <c r="L329" s="192"/>
      <c r="M329" s="192"/>
      <c r="N329" s="194"/>
      <c r="O329" s="195"/>
      <c r="P329" s="196"/>
      <c r="Q329" s="195"/>
      <c r="R329" s="196"/>
      <c r="S329" s="195"/>
      <c r="T329" s="194"/>
      <c r="U329" s="194"/>
      <c r="V329" s="197"/>
      <c r="W329" s="197"/>
      <c r="X329" s="195"/>
      <c r="Y329" s="195"/>
      <c r="Z329" s="195"/>
      <c r="AA329" s="199"/>
    </row>
    <row r="330" spans="1:27" ht="15.6" x14ac:dyDescent="0.3">
      <c r="A330" s="56"/>
      <c r="B330" s="65">
        <f t="shared" si="11"/>
        <v>317</v>
      </c>
      <c r="C330" s="94" t="s">
        <v>276</v>
      </c>
      <c r="D330" s="88" t="s">
        <v>8</v>
      </c>
      <c r="E330" s="89">
        <v>19</v>
      </c>
      <c r="F330" s="69">
        <v>23.490259999999999</v>
      </c>
      <c r="G330" s="68">
        <f t="shared" si="10"/>
        <v>446.31</v>
      </c>
      <c r="H330" s="191"/>
      <c r="I330" s="192"/>
      <c r="J330" s="192"/>
      <c r="K330" s="192"/>
      <c r="L330" s="192"/>
      <c r="M330" s="192"/>
      <c r="N330" s="194"/>
      <c r="O330" s="195"/>
      <c r="P330" s="197"/>
      <c r="Q330" s="195"/>
      <c r="R330" s="197"/>
      <c r="S330" s="195"/>
      <c r="T330" s="194"/>
      <c r="U330" s="194"/>
      <c r="V330" s="197"/>
      <c r="W330" s="197"/>
      <c r="X330" s="195"/>
      <c r="Y330" s="195"/>
      <c r="Z330" s="195"/>
      <c r="AA330" s="199"/>
    </row>
    <row r="331" spans="1:27" ht="15.6" x14ac:dyDescent="0.3">
      <c r="A331" s="56"/>
      <c r="B331" s="65">
        <f t="shared" si="11"/>
        <v>318</v>
      </c>
      <c r="C331" s="94" t="s">
        <v>277</v>
      </c>
      <c r="D331" s="88" t="s">
        <v>8</v>
      </c>
      <c r="E331" s="89">
        <v>2</v>
      </c>
      <c r="F331" s="69">
        <v>74.191909999999993</v>
      </c>
      <c r="G331" s="68">
        <f t="shared" si="10"/>
        <v>148.38</v>
      </c>
      <c r="H331" s="191"/>
      <c r="I331" s="192"/>
      <c r="J331" s="192"/>
      <c r="K331" s="192"/>
      <c r="L331" s="192"/>
      <c r="M331" s="192"/>
      <c r="N331" s="194"/>
      <c r="O331" s="195"/>
      <c r="P331" s="197"/>
      <c r="Q331" s="195"/>
      <c r="R331" s="197"/>
      <c r="S331" s="195"/>
      <c r="T331" s="194"/>
      <c r="U331" s="194"/>
      <c r="V331" s="197"/>
      <c r="W331" s="197"/>
      <c r="X331" s="195"/>
      <c r="Y331" s="195"/>
      <c r="Z331" s="195"/>
      <c r="AA331" s="199"/>
    </row>
    <row r="332" spans="1:27" ht="15.6" x14ac:dyDescent="0.3">
      <c r="A332" s="56"/>
      <c r="B332" s="65">
        <f t="shared" si="11"/>
        <v>319</v>
      </c>
      <c r="C332" s="94" t="s">
        <v>278</v>
      </c>
      <c r="D332" s="88" t="s">
        <v>8</v>
      </c>
      <c r="E332" s="89"/>
      <c r="F332" s="69">
        <v>0</v>
      </c>
      <c r="G332" s="68">
        <f t="shared" si="10"/>
        <v>0</v>
      </c>
      <c r="H332" s="191"/>
      <c r="I332" s="192"/>
      <c r="J332" s="192"/>
      <c r="K332" s="192"/>
      <c r="L332" s="192"/>
      <c r="M332" s="192"/>
      <c r="N332" s="194"/>
      <c r="O332" s="195"/>
      <c r="P332" s="196"/>
      <c r="Q332" s="195"/>
      <c r="R332" s="196"/>
      <c r="S332" s="195"/>
      <c r="T332" s="194"/>
      <c r="U332" s="194"/>
      <c r="V332" s="197"/>
      <c r="W332" s="197"/>
      <c r="X332" s="195"/>
      <c r="Y332" s="195"/>
      <c r="Z332" s="195"/>
      <c r="AA332" s="199"/>
    </row>
    <row r="333" spans="1:27" ht="15.6" x14ac:dyDescent="0.3">
      <c r="A333" s="56"/>
      <c r="B333" s="65">
        <f t="shared" si="11"/>
        <v>320</v>
      </c>
      <c r="C333" s="94" t="s">
        <v>279</v>
      </c>
      <c r="D333" s="88" t="s">
        <v>8</v>
      </c>
      <c r="E333" s="89"/>
      <c r="F333" s="69">
        <v>0</v>
      </c>
      <c r="G333" s="68">
        <f t="shared" si="10"/>
        <v>0</v>
      </c>
      <c r="H333" s="191"/>
      <c r="I333" s="192"/>
      <c r="J333" s="192"/>
      <c r="K333" s="192"/>
      <c r="L333" s="192"/>
      <c r="M333" s="192"/>
      <c r="N333" s="194"/>
      <c r="O333" s="195"/>
      <c r="P333" s="196"/>
      <c r="Q333" s="195"/>
      <c r="R333" s="196"/>
      <c r="S333" s="195"/>
      <c r="T333" s="194"/>
      <c r="U333" s="194"/>
      <c r="V333" s="197"/>
      <c r="W333" s="197"/>
      <c r="X333" s="195"/>
      <c r="Y333" s="195"/>
      <c r="Z333" s="195"/>
      <c r="AA333" s="199"/>
    </row>
    <row r="334" spans="1:27" ht="15.6" x14ac:dyDescent="0.3">
      <c r="A334" s="56"/>
      <c r="B334" s="65">
        <f t="shared" si="11"/>
        <v>321</v>
      </c>
      <c r="C334" s="94" t="s">
        <v>280</v>
      </c>
      <c r="D334" s="88" t="s">
        <v>8</v>
      </c>
      <c r="E334" s="89">
        <v>10</v>
      </c>
      <c r="F334" s="69">
        <v>15.175389999999998</v>
      </c>
      <c r="G334" s="68">
        <f t="shared" si="10"/>
        <v>151.75</v>
      </c>
      <c r="H334" s="191"/>
      <c r="I334" s="192"/>
      <c r="J334" s="192"/>
      <c r="K334" s="192"/>
      <c r="L334" s="192"/>
      <c r="M334" s="192"/>
      <c r="N334" s="194"/>
      <c r="O334" s="195"/>
      <c r="P334" s="197"/>
      <c r="Q334" s="195"/>
      <c r="R334" s="197"/>
      <c r="S334" s="195"/>
      <c r="T334" s="194"/>
      <c r="U334" s="194"/>
      <c r="V334" s="197"/>
      <c r="W334" s="197"/>
      <c r="X334" s="195"/>
      <c r="Y334" s="195"/>
      <c r="Z334" s="195"/>
      <c r="AA334" s="199"/>
    </row>
    <row r="335" spans="1:27" ht="15.6" x14ac:dyDescent="0.3">
      <c r="A335" s="56"/>
      <c r="B335" s="65">
        <f t="shared" si="11"/>
        <v>322</v>
      </c>
      <c r="C335" s="94" t="s">
        <v>281</v>
      </c>
      <c r="D335" s="88" t="s">
        <v>8</v>
      </c>
      <c r="E335" s="89">
        <v>2</v>
      </c>
      <c r="F335" s="69">
        <v>14.513409999999999</v>
      </c>
      <c r="G335" s="68">
        <f t="shared" si="10"/>
        <v>29.03</v>
      </c>
      <c r="H335" s="191"/>
      <c r="I335" s="192"/>
      <c r="J335" s="192"/>
      <c r="K335" s="192"/>
      <c r="L335" s="192"/>
      <c r="M335" s="192"/>
      <c r="N335" s="194"/>
      <c r="O335" s="195"/>
      <c r="P335" s="197"/>
      <c r="Q335" s="195"/>
      <c r="R335" s="197"/>
      <c r="S335" s="195"/>
      <c r="T335" s="194"/>
      <c r="U335" s="194"/>
      <c r="V335" s="197"/>
      <c r="W335" s="197"/>
      <c r="X335" s="195"/>
      <c r="Y335" s="195"/>
      <c r="Z335" s="195"/>
      <c r="AA335" s="199"/>
    </row>
    <row r="336" spans="1:27" ht="15.6" x14ac:dyDescent="0.3">
      <c r="A336" s="56"/>
      <c r="B336" s="65">
        <f t="shared" si="11"/>
        <v>323</v>
      </c>
      <c r="C336" s="94" t="s">
        <v>282</v>
      </c>
      <c r="D336" s="88" t="s">
        <v>8</v>
      </c>
      <c r="E336" s="89"/>
      <c r="F336" s="69">
        <v>0</v>
      </c>
      <c r="G336" s="68">
        <f t="shared" si="10"/>
        <v>0</v>
      </c>
      <c r="H336" s="191"/>
      <c r="I336" s="192"/>
      <c r="J336" s="192"/>
      <c r="K336" s="192"/>
      <c r="L336" s="192"/>
      <c r="M336" s="192"/>
      <c r="N336" s="194"/>
      <c r="O336" s="195"/>
      <c r="P336" s="196"/>
      <c r="Q336" s="195"/>
      <c r="R336" s="196"/>
      <c r="S336" s="195"/>
      <c r="T336" s="194"/>
      <c r="U336" s="194"/>
      <c r="V336" s="197"/>
      <c r="W336" s="197"/>
      <c r="X336" s="195"/>
      <c r="Y336" s="195"/>
      <c r="Z336" s="195"/>
      <c r="AA336" s="199"/>
    </row>
    <row r="337" spans="1:27" ht="15.6" x14ac:dyDescent="0.3">
      <c r="A337" s="56"/>
      <c r="B337" s="65">
        <f t="shared" si="11"/>
        <v>324</v>
      </c>
      <c r="C337" s="94" t="s">
        <v>283</v>
      </c>
      <c r="D337" s="88" t="s">
        <v>8</v>
      </c>
      <c r="E337" s="89"/>
      <c r="F337" s="69">
        <v>0</v>
      </c>
      <c r="G337" s="68">
        <f t="shared" si="10"/>
        <v>0</v>
      </c>
      <c r="H337" s="191"/>
      <c r="I337" s="192"/>
      <c r="J337" s="192"/>
      <c r="K337" s="192"/>
      <c r="L337" s="192"/>
      <c r="M337" s="192"/>
      <c r="N337" s="194"/>
      <c r="O337" s="195"/>
      <c r="P337" s="196"/>
      <c r="Q337" s="195"/>
      <c r="R337" s="196"/>
      <c r="S337" s="195"/>
      <c r="T337" s="194"/>
      <c r="U337" s="194"/>
      <c r="V337" s="197"/>
      <c r="W337" s="197"/>
      <c r="X337" s="195"/>
      <c r="Y337" s="195"/>
      <c r="Z337" s="195"/>
      <c r="AA337" s="199"/>
    </row>
    <row r="338" spans="1:27" ht="15.6" x14ac:dyDescent="0.3">
      <c r="A338" s="56"/>
      <c r="B338" s="65">
        <f t="shared" si="11"/>
        <v>325</v>
      </c>
      <c r="C338" s="94" t="s">
        <v>284</v>
      </c>
      <c r="D338" s="88" t="s">
        <v>8</v>
      </c>
      <c r="E338" s="89"/>
      <c r="F338" s="69">
        <v>0</v>
      </c>
      <c r="G338" s="68">
        <f t="shared" si="10"/>
        <v>0</v>
      </c>
      <c r="H338" s="191"/>
      <c r="I338" s="192"/>
      <c r="J338" s="192"/>
      <c r="K338" s="192"/>
      <c r="L338" s="192"/>
      <c r="M338" s="192"/>
      <c r="N338" s="194"/>
      <c r="O338" s="195"/>
      <c r="P338" s="196"/>
      <c r="Q338" s="195"/>
      <c r="R338" s="196"/>
      <c r="S338" s="195"/>
      <c r="T338" s="194"/>
      <c r="U338" s="194"/>
      <c r="V338" s="197"/>
      <c r="W338" s="197"/>
      <c r="X338" s="195"/>
      <c r="Y338" s="195"/>
      <c r="Z338" s="195"/>
      <c r="AA338" s="199"/>
    </row>
    <row r="339" spans="1:27" ht="15.6" x14ac:dyDescent="0.3">
      <c r="A339" s="56"/>
      <c r="B339" s="65">
        <f t="shared" si="11"/>
        <v>326</v>
      </c>
      <c r="C339" s="94" t="s">
        <v>285</v>
      </c>
      <c r="D339" s="88" t="s">
        <v>8</v>
      </c>
      <c r="E339" s="89"/>
      <c r="F339" s="69">
        <v>0</v>
      </c>
      <c r="G339" s="68">
        <f t="shared" si="10"/>
        <v>0</v>
      </c>
      <c r="H339" s="191"/>
      <c r="I339" s="192"/>
      <c r="J339" s="192"/>
      <c r="K339" s="192"/>
      <c r="L339" s="192"/>
      <c r="M339" s="192"/>
      <c r="N339" s="194"/>
      <c r="O339" s="195"/>
      <c r="P339" s="196"/>
      <c r="Q339" s="195"/>
      <c r="R339" s="196"/>
      <c r="S339" s="195"/>
      <c r="T339" s="194"/>
      <c r="U339" s="194"/>
      <c r="V339" s="197"/>
      <c r="W339" s="197"/>
      <c r="X339" s="195"/>
      <c r="Y339" s="195"/>
      <c r="Z339" s="195"/>
      <c r="AA339" s="199"/>
    </row>
    <row r="340" spans="1:27" ht="15.6" x14ac:dyDescent="0.3">
      <c r="A340" s="56"/>
      <c r="B340" s="65">
        <f t="shared" si="11"/>
        <v>327</v>
      </c>
      <c r="C340" s="94" t="s">
        <v>286</v>
      </c>
      <c r="D340" s="88" t="s">
        <v>8</v>
      </c>
      <c r="E340" s="89"/>
      <c r="F340" s="69">
        <v>0</v>
      </c>
      <c r="G340" s="68">
        <f t="shared" si="10"/>
        <v>0</v>
      </c>
      <c r="H340" s="191"/>
      <c r="I340" s="192"/>
      <c r="J340" s="192"/>
      <c r="K340" s="192"/>
      <c r="L340" s="192"/>
      <c r="M340" s="192"/>
      <c r="N340" s="194"/>
      <c r="O340" s="195"/>
      <c r="P340" s="196"/>
      <c r="Q340" s="195"/>
      <c r="R340" s="196"/>
      <c r="S340" s="195"/>
      <c r="T340" s="194"/>
      <c r="U340" s="194"/>
      <c r="V340" s="197"/>
      <c r="W340" s="197"/>
      <c r="X340" s="195"/>
      <c r="Y340" s="195"/>
      <c r="Z340" s="195"/>
      <c r="AA340" s="199"/>
    </row>
    <row r="341" spans="1:27" ht="15.6" x14ac:dyDescent="0.3">
      <c r="A341" s="56"/>
      <c r="B341" s="65">
        <f t="shared" si="11"/>
        <v>328</v>
      </c>
      <c r="C341" s="94" t="s">
        <v>287</v>
      </c>
      <c r="D341" s="88" t="s">
        <v>8</v>
      </c>
      <c r="E341" s="89"/>
      <c r="F341" s="69">
        <v>0</v>
      </c>
      <c r="G341" s="68">
        <f t="shared" ref="G341:G404" si="12">+ROUND(E341*$F341,2)</f>
        <v>0</v>
      </c>
      <c r="H341" s="191"/>
      <c r="I341" s="192"/>
      <c r="J341" s="192"/>
      <c r="K341" s="192"/>
      <c r="L341" s="192"/>
      <c r="M341" s="192"/>
      <c r="N341" s="194"/>
      <c r="O341" s="195"/>
      <c r="P341" s="196"/>
      <c r="Q341" s="195"/>
      <c r="R341" s="196"/>
      <c r="S341" s="195"/>
      <c r="T341" s="194"/>
      <c r="U341" s="194"/>
      <c r="V341" s="197"/>
      <c r="W341" s="197"/>
      <c r="X341" s="195"/>
      <c r="Y341" s="195"/>
      <c r="Z341" s="195"/>
      <c r="AA341" s="199"/>
    </row>
    <row r="342" spans="1:27" ht="15.6" x14ac:dyDescent="0.3">
      <c r="A342" s="56"/>
      <c r="B342" s="65">
        <f t="shared" si="11"/>
        <v>329</v>
      </c>
      <c r="C342" s="94" t="s">
        <v>288</v>
      </c>
      <c r="D342" s="88" t="s">
        <v>8</v>
      </c>
      <c r="E342" s="89"/>
      <c r="F342" s="69">
        <v>0</v>
      </c>
      <c r="G342" s="68">
        <f t="shared" si="12"/>
        <v>0</v>
      </c>
      <c r="H342" s="191"/>
      <c r="I342" s="192"/>
      <c r="J342" s="192"/>
      <c r="K342" s="192"/>
      <c r="L342" s="192"/>
      <c r="M342" s="192"/>
      <c r="N342" s="194"/>
      <c r="O342" s="195"/>
      <c r="P342" s="196"/>
      <c r="Q342" s="195"/>
      <c r="R342" s="196"/>
      <c r="S342" s="195"/>
      <c r="T342" s="194"/>
      <c r="U342" s="194"/>
      <c r="V342" s="197"/>
      <c r="W342" s="197"/>
      <c r="X342" s="195"/>
      <c r="Y342" s="195"/>
      <c r="Z342" s="195"/>
      <c r="AA342" s="199"/>
    </row>
    <row r="343" spans="1:27" ht="15.6" x14ac:dyDescent="0.3">
      <c r="A343" s="56"/>
      <c r="B343" s="65">
        <f t="shared" ref="B343:B406" si="13">+B342+1</f>
        <v>330</v>
      </c>
      <c r="C343" s="94" t="s">
        <v>289</v>
      </c>
      <c r="D343" s="88" t="s">
        <v>8</v>
      </c>
      <c r="E343" s="89"/>
      <c r="F343" s="69">
        <v>0</v>
      </c>
      <c r="G343" s="68">
        <f t="shared" si="12"/>
        <v>0</v>
      </c>
      <c r="H343" s="191"/>
      <c r="I343" s="192"/>
      <c r="J343" s="192"/>
      <c r="K343" s="192"/>
      <c r="L343" s="192"/>
      <c r="M343" s="192"/>
      <c r="N343" s="194"/>
      <c r="O343" s="195"/>
      <c r="P343" s="196"/>
      <c r="Q343" s="195"/>
      <c r="R343" s="196"/>
      <c r="S343" s="195"/>
      <c r="T343" s="194"/>
      <c r="U343" s="194"/>
      <c r="V343" s="197"/>
      <c r="W343" s="197"/>
      <c r="X343" s="195"/>
      <c r="Y343" s="195"/>
      <c r="Z343" s="195"/>
      <c r="AA343" s="199"/>
    </row>
    <row r="344" spans="1:27" ht="15.6" x14ac:dyDescent="0.3">
      <c r="A344" s="56"/>
      <c r="B344" s="65">
        <f t="shared" si="13"/>
        <v>331</v>
      </c>
      <c r="C344" s="94" t="s">
        <v>290</v>
      </c>
      <c r="D344" s="88" t="s">
        <v>8</v>
      </c>
      <c r="E344" s="89">
        <v>4</v>
      </c>
      <c r="F344" s="69">
        <v>16.399049999999999</v>
      </c>
      <c r="G344" s="68">
        <f t="shared" si="12"/>
        <v>65.599999999999994</v>
      </c>
      <c r="H344" s="191"/>
      <c r="I344" s="192"/>
      <c r="J344" s="192"/>
      <c r="K344" s="192"/>
      <c r="L344" s="192"/>
      <c r="M344" s="192"/>
      <c r="N344" s="194"/>
      <c r="O344" s="195"/>
      <c r="P344" s="197"/>
      <c r="Q344" s="195"/>
      <c r="R344" s="197"/>
      <c r="S344" s="195"/>
      <c r="T344" s="194"/>
      <c r="U344" s="194"/>
      <c r="V344" s="197"/>
      <c r="W344" s="197"/>
      <c r="X344" s="195"/>
      <c r="Y344" s="195"/>
      <c r="Z344" s="195"/>
      <c r="AA344" s="199"/>
    </row>
    <row r="345" spans="1:27" ht="15.6" x14ac:dyDescent="0.3">
      <c r="A345" s="56"/>
      <c r="B345" s="65">
        <f t="shared" si="13"/>
        <v>332</v>
      </c>
      <c r="C345" s="94" t="s">
        <v>291</v>
      </c>
      <c r="D345" s="88" t="s">
        <v>8</v>
      </c>
      <c r="E345" s="89"/>
      <c r="F345" s="69">
        <v>0</v>
      </c>
      <c r="G345" s="68">
        <f t="shared" si="12"/>
        <v>0</v>
      </c>
      <c r="H345" s="191"/>
      <c r="I345" s="192"/>
      <c r="J345" s="192"/>
      <c r="K345" s="192"/>
      <c r="L345" s="192"/>
      <c r="M345" s="192"/>
      <c r="N345" s="194"/>
      <c r="O345" s="195"/>
      <c r="P345" s="196"/>
      <c r="Q345" s="195"/>
      <c r="R345" s="196"/>
      <c r="S345" s="195"/>
      <c r="T345" s="194"/>
      <c r="U345" s="194"/>
      <c r="V345" s="197"/>
      <c r="W345" s="197"/>
      <c r="X345" s="195"/>
      <c r="Y345" s="195"/>
      <c r="Z345" s="195"/>
      <c r="AA345" s="199"/>
    </row>
    <row r="346" spans="1:27" ht="15.6" x14ac:dyDescent="0.3">
      <c r="A346" s="56"/>
      <c r="B346" s="65">
        <f t="shared" si="13"/>
        <v>333</v>
      </c>
      <c r="C346" s="94" t="s">
        <v>292</v>
      </c>
      <c r="D346" s="88" t="s">
        <v>8</v>
      </c>
      <c r="E346" s="89"/>
      <c r="F346" s="69">
        <v>0</v>
      </c>
      <c r="G346" s="68">
        <f t="shared" si="12"/>
        <v>0</v>
      </c>
      <c r="H346" s="191"/>
      <c r="I346" s="192"/>
      <c r="J346" s="192"/>
      <c r="K346" s="192"/>
      <c r="L346" s="192"/>
      <c r="M346" s="192"/>
      <c r="N346" s="194"/>
      <c r="O346" s="195"/>
      <c r="P346" s="196"/>
      <c r="Q346" s="195"/>
      <c r="R346" s="196"/>
      <c r="S346" s="195"/>
      <c r="T346" s="194"/>
      <c r="U346" s="194"/>
      <c r="V346" s="197"/>
      <c r="W346" s="197"/>
      <c r="X346" s="195"/>
      <c r="Y346" s="195"/>
      <c r="Z346" s="195"/>
      <c r="AA346" s="199"/>
    </row>
    <row r="347" spans="1:27" ht="15.6" x14ac:dyDescent="0.3">
      <c r="A347" s="56"/>
      <c r="B347" s="65">
        <f t="shared" si="13"/>
        <v>334</v>
      </c>
      <c r="C347" s="94" t="s">
        <v>293</v>
      </c>
      <c r="D347" s="88" t="s">
        <v>8</v>
      </c>
      <c r="E347" s="89"/>
      <c r="F347" s="69">
        <v>0</v>
      </c>
      <c r="G347" s="68">
        <f t="shared" si="12"/>
        <v>0</v>
      </c>
      <c r="H347" s="191"/>
      <c r="I347" s="192"/>
      <c r="J347" s="192"/>
      <c r="K347" s="192"/>
      <c r="L347" s="192"/>
      <c r="M347" s="192"/>
      <c r="N347" s="194"/>
      <c r="O347" s="195"/>
      <c r="P347" s="196"/>
      <c r="Q347" s="195"/>
      <c r="R347" s="196"/>
      <c r="S347" s="195"/>
      <c r="T347" s="194"/>
      <c r="U347" s="194"/>
      <c r="V347" s="197"/>
      <c r="W347" s="197"/>
      <c r="X347" s="195"/>
      <c r="Y347" s="195"/>
      <c r="Z347" s="195"/>
      <c r="AA347" s="199"/>
    </row>
    <row r="348" spans="1:27" ht="15.6" x14ac:dyDescent="0.3">
      <c r="A348" s="56"/>
      <c r="B348" s="65">
        <f t="shared" si="13"/>
        <v>335</v>
      </c>
      <c r="C348" s="94" t="s">
        <v>294</v>
      </c>
      <c r="D348" s="88" t="s">
        <v>8</v>
      </c>
      <c r="E348" s="89">
        <v>1</v>
      </c>
      <c r="F348" s="69">
        <v>19.097119999999997</v>
      </c>
      <c r="G348" s="68">
        <f t="shared" si="12"/>
        <v>19.100000000000001</v>
      </c>
      <c r="H348" s="191"/>
      <c r="I348" s="192"/>
      <c r="J348" s="192"/>
      <c r="K348" s="192"/>
      <c r="L348" s="192"/>
      <c r="M348" s="192"/>
      <c r="N348" s="194"/>
      <c r="O348" s="195"/>
      <c r="P348" s="197"/>
      <c r="Q348" s="195"/>
      <c r="R348" s="197"/>
      <c r="S348" s="195"/>
      <c r="T348" s="194"/>
      <c r="U348" s="194"/>
      <c r="V348" s="197"/>
      <c r="W348" s="197"/>
      <c r="X348" s="195"/>
      <c r="Y348" s="195"/>
      <c r="Z348" s="195"/>
      <c r="AA348" s="199"/>
    </row>
    <row r="349" spans="1:27" ht="15.6" x14ac:dyDescent="0.3">
      <c r="A349" s="56"/>
      <c r="B349" s="65">
        <f t="shared" si="13"/>
        <v>336</v>
      </c>
      <c r="C349" s="94" t="s">
        <v>295</v>
      </c>
      <c r="D349" s="88" t="s">
        <v>8</v>
      </c>
      <c r="E349" s="89">
        <v>2</v>
      </c>
      <c r="F349" s="69">
        <v>19.528409999999997</v>
      </c>
      <c r="G349" s="68">
        <f t="shared" si="12"/>
        <v>39.06</v>
      </c>
      <c r="H349" s="191"/>
      <c r="I349" s="192"/>
      <c r="J349" s="192"/>
      <c r="K349" s="192"/>
      <c r="L349" s="192"/>
      <c r="M349" s="192"/>
      <c r="N349" s="194"/>
      <c r="O349" s="195"/>
      <c r="P349" s="197"/>
      <c r="Q349" s="195"/>
      <c r="R349" s="197"/>
      <c r="S349" s="195"/>
      <c r="T349" s="194"/>
      <c r="U349" s="194"/>
      <c r="V349" s="197"/>
      <c r="W349" s="197"/>
      <c r="X349" s="195"/>
      <c r="Y349" s="195"/>
      <c r="Z349" s="195"/>
      <c r="AA349" s="199"/>
    </row>
    <row r="350" spans="1:27" ht="15.6" x14ac:dyDescent="0.3">
      <c r="A350" s="56"/>
      <c r="B350" s="65">
        <f t="shared" si="13"/>
        <v>337</v>
      </c>
      <c r="C350" s="70" t="s">
        <v>296</v>
      </c>
      <c r="D350" s="88" t="s">
        <v>175</v>
      </c>
      <c r="E350" s="95"/>
      <c r="F350" s="69">
        <v>0</v>
      </c>
      <c r="G350" s="68">
        <f t="shared" si="12"/>
        <v>0</v>
      </c>
      <c r="H350" s="191"/>
      <c r="I350" s="192"/>
      <c r="J350" s="192"/>
      <c r="K350" s="192"/>
      <c r="L350" s="192"/>
      <c r="M350" s="192"/>
      <c r="N350" s="194"/>
      <c r="O350" s="195"/>
      <c r="P350" s="196"/>
      <c r="Q350" s="195"/>
      <c r="R350" s="196"/>
      <c r="S350" s="195"/>
      <c r="T350" s="194"/>
      <c r="U350" s="194"/>
      <c r="V350" s="197"/>
      <c r="W350" s="197"/>
      <c r="X350" s="195"/>
      <c r="Y350" s="195"/>
      <c r="Z350" s="195"/>
      <c r="AA350" s="199"/>
    </row>
    <row r="351" spans="1:27" ht="15.6" x14ac:dyDescent="0.3">
      <c r="A351" s="56"/>
      <c r="B351" s="65">
        <f t="shared" si="13"/>
        <v>338</v>
      </c>
      <c r="C351" s="70" t="s">
        <v>297</v>
      </c>
      <c r="D351" s="88" t="s">
        <v>175</v>
      </c>
      <c r="E351" s="95"/>
      <c r="F351" s="69">
        <v>0</v>
      </c>
      <c r="G351" s="68">
        <f t="shared" si="12"/>
        <v>0</v>
      </c>
      <c r="H351" s="191"/>
      <c r="I351" s="192"/>
      <c r="J351" s="192"/>
      <c r="K351" s="192"/>
      <c r="L351" s="192"/>
      <c r="M351" s="192"/>
      <c r="N351" s="194"/>
      <c r="O351" s="195"/>
      <c r="P351" s="196"/>
      <c r="Q351" s="195"/>
      <c r="R351" s="196"/>
      <c r="S351" s="195"/>
      <c r="T351" s="194"/>
      <c r="U351" s="194"/>
      <c r="V351" s="197"/>
      <c r="W351" s="197"/>
      <c r="X351" s="195"/>
      <c r="Y351" s="195"/>
      <c r="Z351" s="195"/>
      <c r="AA351" s="199"/>
    </row>
    <row r="352" spans="1:27" ht="15.6" x14ac:dyDescent="0.3">
      <c r="A352" s="56"/>
      <c r="B352" s="65">
        <f t="shared" si="13"/>
        <v>339</v>
      </c>
      <c r="C352" s="70" t="s">
        <v>298</v>
      </c>
      <c r="D352" s="88" t="s">
        <v>175</v>
      </c>
      <c r="E352" s="89"/>
      <c r="F352" s="69">
        <v>0</v>
      </c>
      <c r="G352" s="68">
        <f t="shared" si="12"/>
        <v>0</v>
      </c>
      <c r="H352" s="191"/>
      <c r="I352" s="192"/>
      <c r="J352" s="192"/>
      <c r="K352" s="192"/>
      <c r="L352" s="192"/>
      <c r="M352" s="192"/>
      <c r="N352" s="194"/>
      <c r="O352" s="195"/>
      <c r="P352" s="196"/>
      <c r="Q352" s="195"/>
      <c r="R352" s="196"/>
      <c r="S352" s="195"/>
      <c r="T352" s="194"/>
      <c r="U352" s="194"/>
      <c r="V352" s="197"/>
      <c r="W352" s="197"/>
      <c r="X352" s="195"/>
      <c r="Y352" s="195"/>
      <c r="Z352" s="195"/>
      <c r="AA352" s="199"/>
    </row>
    <row r="353" spans="1:27" ht="15.6" x14ac:dyDescent="0.3">
      <c r="A353" s="56"/>
      <c r="B353" s="65">
        <f t="shared" si="13"/>
        <v>340</v>
      </c>
      <c r="C353" s="70" t="s">
        <v>299</v>
      </c>
      <c r="D353" s="88" t="s">
        <v>175</v>
      </c>
      <c r="E353" s="89"/>
      <c r="F353" s="69">
        <v>0</v>
      </c>
      <c r="G353" s="68">
        <f t="shared" si="12"/>
        <v>0</v>
      </c>
      <c r="H353" s="191"/>
      <c r="I353" s="192"/>
      <c r="J353" s="192"/>
      <c r="K353" s="192"/>
      <c r="L353" s="192"/>
      <c r="M353" s="192"/>
      <c r="N353" s="194"/>
      <c r="O353" s="195"/>
      <c r="P353" s="196"/>
      <c r="Q353" s="195"/>
      <c r="R353" s="196"/>
      <c r="S353" s="195"/>
      <c r="T353" s="194"/>
      <c r="U353" s="194"/>
      <c r="V353" s="197"/>
      <c r="W353" s="197"/>
      <c r="X353" s="195"/>
      <c r="Y353" s="195"/>
      <c r="Z353" s="195"/>
      <c r="AA353" s="199"/>
    </row>
    <row r="354" spans="1:27" ht="15.6" x14ac:dyDescent="0.3">
      <c r="A354" s="56"/>
      <c r="B354" s="65">
        <f t="shared" si="13"/>
        <v>341</v>
      </c>
      <c r="C354" s="70" t="s">
        <v>300</v>
      </c>
      <c r="D354" s="88" t="s">
        <v>175</v>
      </c>
      <c r="E354" s="89"/>
      <c r="F354" s="69">
        <v>0</v>
      </c>
      <c r="G354" s="68">
        <f t="shared" si="12"/>
        <v>0</v>
      </c>
      <c r="H354" s="191"/>
      <c r="I354" s="192"/>
      <c r="J354" s="192"/>
      <c r="K354" s="192"/>
      <c r="L354" s="192"/>
      <c r="M354" s="192"/>
      <c r="N354" s="194"/>
      <c r="O354" s="195"/>
      <c r="P354" s="196"/>
      <c r="Q354" s="195"/>
      <c r="R354" s="196"/>
      <c r="S354" s="195"/>
      <c r="T354" s="194"/>
      <c r="U354" s="194"/>
      <c r="V354" s="197"/>
      <c r="W354" s="197"/>
      <c r="X354" s="195"/>
      <c r="Y354" s="195"/>
      <c r="Z354" s="195"/>
      <c r="AA354" s="199"/>
    </row>
    <row r="355" spans="1:27" ht="15.6" x14ac:dyDescent="0.3">
      <c r="A355" s="56"/>
      <c r="B355" s="65">
        <f t="shared" si="13"/>
        <v>342</v>
      </c>
      <c r="C355" s="70" t="s">
        <v>301</v>
      </c>
      <c r="D355" s="88" t="s">
        <v>175</v>
      </c>
      <c r="E355" s="89">
        <v>7.4771099999999997</v>
      </c>
      <c r="F355" s="69">
        <v>519.66432999999995</v>
      </c>
      <c r="G355" s="68">
        <f t="shared" si="12"/>
        <v>3885.59</v>
      </c>
      <c r="H355" s="191"/>
      <c r="I355" s="192"/>
      <c r="J355" s="192"/>
      <c r="K355" s="192"/>
      <c r="L355" s="192"/>
      <c r="M355" s="192"/>
      <c r="N355" s="194"/>
      <c r="O355" s="195"/>
      <c r="P355" s="197"/>
      <c r="Q355" s="195"/>
      <c r="R355" s="209"/>
      <c r="S355" s="195"/>
      <c r="T355" s="194"/>
      <c r="U355" s="194"/>
      <c r="V355" s="197"/>
      <c r="W355" s="197"/>
      <c r="X355" s="195"/>
      <c r="Y355" s="195"/>
      <c r="Z355" s="195"/>
      <c r="AA355" s="199"/>
    </row>
    <row r="356" spans="1:27" ht="15.6" x14ac:dyDescent="0.3">
      <c r="A356" s="56"/>
      <c r="B356" s="65">
        <f t="shared" si="13"/>
        <v>343</v>
      </c>
      <c r="C356" s="70" t="s">
        <v>302</v>
      </c>
      <c r="D356" s="88" t="s">
        <v>175</v>
      </c>
      <c r="E356" s="89"/>
      <c r="F356" s="69">
        <v>0</v>
      </c>
      <c r="G356" s="68">
        <f t="shared" si="12"/>
        <v>0</v>
      </c>
      <c r="H356" s="191"/>
      <c r="I356" s="192"/>
      <c r="J356" s="192"/>
      <c r="K356" s="192"/>
      <c r="L356" s="192"/>
      <c r="M356" s="192"/>
      <c r="N356" s="194"/>
      <c r="O356" s="195"/>
      <c r="P356" s="196"/>
      <c r="Q356" s="195"/>
      <c r="R356" s="196"/>
      <c r="S356" s="195"/>
      <c r="T356" s="194"/>
      <c r="U356" s="194"/>
      <c r="V356" s="197"/>
      <c r="W356" s="197"/>
      <c r="X356" s="195"/>
      <c r="Y356" s="195"/>
      <c r="Z356" s="195"/>
      <c r="AA356" s="199"/>
    </row>
    <row r="357" spans="1:27" ht="15.6" x14ac:dyDescent="0.3">
      <c r="A357" s="56"/>
      <c r="B357" s="65">
        <f t="shared" si="13"/>
        <v>344</v>
      </c>
      <c r="C357" s="70" t="s">
        <v>303</v>
      </c>
      <c r="D357" s="88" t="s">
        <v>175</v>
      </c>
      <c r="E357" s="89"/>
      <c r="F357" s="69">
        <v>0</v>
      </c>
      <c r="G357" s="68">
        <f t="shared" si="12"/>
        <v>0</v>
      </c>
      <c r="H357" s="191"/>
      <c r="I357" s="192"/>
      <c r="J357" s="192"/>
      <c r="K357" s="192"/>
      <c r="L357" s="192"/>
      <c r="M357" s="192"/>
      <c r="N357" s="194"/>
      <c r="O357" s="195"/>
      <c r="P357" s="196"/>
      <c r="Q357" s="195"/>
      <c r="R357" s="196"/>
      <c r="S357" s="195"/>
      <c r="T357" s="194"/>
      <c r="U357" s="194"/>
      <c r="V357" s="197"/>
      <c r="W357" s="197"/>
      <c r="X357" s="195"/>
      <c r="Y357" s="195"/>
      <c r="Z357" s="195"/>
      <c r="AA357" s="199"/>
    </row>
    <row r="358" spans="1:27" ht="15.6" x14ac:dyDescent="0.3">
      <c r="A358" s="56"/>
      <c r="B358" s="65">
        <f t="shared" si="13"/>
        <v>345</v>
      </c>
      <c r="C358" s="70" t="s">
        <v>304</v>
      </c>
      <c r="D358" s="88" t="s">
        <v>175</v>
      </c>
      <c r="E358" s="89">
        <v>22.431329999999999</v>
      </c>
      <c r="F358" s="69">
        <v>597.04577999999992</v>
      </c>
      <c r="G358" s="68">
        <f t="shared" si="12"/>
        <v>13392.53</v>
      </c>
      <c r="H358" s="191"/>
      <c r="I358" s="192"/>
      <c r="J358" s="192"/>
      <c r="K358" s="192"/>
      <c r="L358" s="192"/>
      <c r="M358" s="192"/>
      <c r="N358" s="194"/>
      <c r="O358" s="195"/>
      <c r="P358" s="197"/>
      <c r="Q358" s="195"/>
      <c r="R358" s="209"/>
      <c r="S358" s="195"/>
      <c r="T358" s="194"/>
      <c r="U358" s="194"/>
      <c r="V358" s="197"/>
      <c r="W358" s="197"/>
      <c r="X358" s="195"/>
      <c r="Y358" s="195"/>
      <c r="Z358" s="195"/>
      <c r="AA358" s="199"/>
    </row>
    <row r="359" spans="1:27" ht="15.6" x14ac:dyDescent="0.3">
      <c r="A359" s="56"/>
      <c r="B359" s="65">
        <f t="shared" si="13"/>
        <v>346</v>
      </c>
      <c r="C359" s="70" t="s">
        <v>305</v>
      </c>
      <c r="D359" s="88" t="s">
        <v>175</v>
      </c>
      <c r="E359" s="89"/>
      <c r="F359" s="69">
        <v>0</v>
      </c>
      <c r="G359" s="68">
        <f t="shared" si="12"/>
        <v>0</v>
      </c>
      <c r="H359" s="191"/>
      <c r="I359" s="192"/>
      <c r="J359" s="192"/>
      <c r="K359" s="192"/>
      <c r="L359" s="192"/>
      <c r="M359" s="192"/>
      <c r="N359" s="194"/>
      <c r="O359" s="195"/>
      <c r="P359" s="196"/>
      <c r="Q359" s="195"/>
      <c r="R359" s="196"/>
      <c r="S359" s="195"/>
      <c r="T359" s="194"/>
      <c r="U359" s="194"/>
      <c r="V359" s="197"/>
      <c r="W359" s="197"/>
      <c r="X359" s="195"/>
      <c r="Y359" s="195"/>
      <c r="Z359" s="195"/>
      <c r="AA359" s="199"/>
    </row>
    <row r="360" spans="1:27" ht="15.6" x14ac:dyDescent="0.3">
      <c r="A360" s="56"/>
      <c r="B360" s="65">
        <f t="shared" si="13"/>
        <v>347</v>
      </c>
      <c r="C360" s="70" t="s">
        <v>306</v>
      </c>
      <c r="D360" s="88" t="s">
        <v>175</v>
      </c>
      <c r="E360" s="89">
        <v>0.5</v>
      </c>
      <c r="F360" s="69">
        <v>201.66317999999998</v>
      </c>
      <c r="G360" s="68">
        <f t="shared" si="12"/>
        <v>100.83</v>
      </c>
      <c r="H360" s="191"/>
      <c r="I360" s="192"/>
      <c r="J360" s="192"/>
      <c r="K360" s="192"/>
      <c r="L360" s="192"/>
      <c r="M360" s="192"/>
      <c r="N360" s="194"/>
      <c r="O360" s="195"/>
      <c r="P360" s="197"/>
      <c r="Q360" s="195"/>
      <c r="R360" s="197"/>
      <c r="S360" s="195"/>
      <c r="T360" s="194"/>
      <c r="U360" s="194"/>
      <c r="V360" s="197"/>
      <c r="W360" s="197"/>
      <c r="X360" s="195"/>
      <c r="Y360" s="195"/>
      <c r="Z360" s="195"/>
      <c r="AA360" s="199"/>
    </row>
    <row r="361" spans="1:27" ht="15.6" x14ac:dyDescent="0.3">
      <c r="A361" s="56"/>
      <c r="B361" s="65">
        <f t="shared" si="13"/>
        <v>348</v>
      </c>
      <c r="C361" s="70" t="s">
        <v>307</v>
      </c>
      <c r="D361" s="88" t="s">
        <v>175</v>
      </c>
      <c r="E361" s="89"/>
      <c r="F361" s="69">
        <v>0</v>
      </c>
      <c r="G361" s="68">
        <f t="shared" si="12"/>
        <v>0</v>
      </c>
      <c r="H361" s="191"/>
      <c r="I361" s="192"/>
      <c r="J361" s="192"/>
      <c r="K361" s="192"/>
      <c r="L361" s="192"/>
      <c r="M361" s="192"/>
      <c r="N361" s="194"/>
      <c r="O361" s="195"/>
      <c r="P361" s="196"/>
      <c r="Q361" s="195"/>
      <c r="R361" s="196"/>
      <c r="S361" s="195"/>
      <c r="T361" s="194"/>
      <c r="U361" s="194"/>
      <c r="V361" s="197"/>
      <c r="W361" s="197"/>
      <c r="X361" s="195"/>
      <c r="Y361" s="195"/>
      <c r="Z361" s="195"/>
      <c r="AA361" s="199"/>
    </row>
    <row r="362" spans="1:27" ht="15.6" x14ac:dyDescent="0.3">
      <c r="A362" s="56"/>
      <c r="B362" s="65">
        <f t="shared" si="13"/>
        <v>349</v>
      </c>
      <c r="C362" s="70" t="s">
        <v>308</v>
      </c>
      <c r="D362" s="88" t="s">
        <v>175</v>
      </c>
      <c r="E362" s="89"/>
      <c r="F362" s="69">
        <v>0</v>
      </c>
      <c r="G362" s="68">
        <f t="shared" si="12"/>
        <v>0</v>
      </c>
      <c r="H362" s="191"/>
      <c r="I362" s="192"/>
      <c r="J362" s="192"/>
      <c r="K362" s="192"/>
      <c r="L362" s="192"/>
      <c r="M362" s="192"/>
      <c r="N362" s="194"/>
      <c r="O362" s="195"/>
      <c r="P362" s="196"/>
      <c r="Q362" s="195"/>
      <c r="R362" s="196"/>
      <c r="S362" s="195"/>
      <c r="T362" s="194"/>
      <c r="U362" s="194"/>
      <c r="V362" s="197"/>
      <c r="W362" s="197"/>
      <c r="X362" s="195"/>
      <c r="Y362" s="195"/>
      <c r="Z362" s="195"/>
      <c r="AA362" s="199"/>
    </row>
    <row r="363" spans="1:27" ht="15.6" x14ac:dyDescent="0.3">
      <c r="A363" s="56"/>
      <c r="B363" s="65">
        <f t="shared" si="13"/>
        <v>350</v>
      </c>
      <c r="C363" s="70" t="s">
        <v>309</v>
      </c>
      <c r="D363" s="88" t="s">
        <v>175</v>
      </c>
      <c r="E363" s="89"/>
      <c r="F363" s="69">
        <v>0</v>
      </c>
      <c r="G363" s="68">
        <f t="shared" si="12"/>
        <v>0</v>
      </c>
      <c r="H363" s="191"/>
      <c r="I363" s="192"/>
      <c r="J363" s="192"/>
      <c r="K363" s="192"/>
      <c r="L363" s="192"/>
      <c r="M363" s="192"/>
      <c r="N363" s="194"/>
      <c r="O363" s="195"/>
      <c r="P363" s="196"/>
      <c r="Q363" s="195"/>
      <c r="R363" s="196"/>
      <c r="S363" s="195"/>
      <c r="T363" s="194"/>
      <c r="U363" s="194"/>
      <c r="V363" s="197"/>
      <c r="W363" s="197"/>
      <c r="X363" s="195"/>
      <c r="Y363" s="195"/>
      <c r="Z363" s="195"/>
      <c r="AA363" s="199"/>
    </row>
    <row r="364" spans="1:27" ht="15.6" x14ac:dyDescent="0.3">
      <c r="A364" s="56"/>
      <c r="B364" s="65">
        <f t="shared" si="13"/>
        <v>351</v>
      </c>
      <c r="C364" s="70" t="s">
        <v>310</v>
      </c>
      <c r="D364" s="88" t="s">
        <v>175</v>
      </c>
      <c r="E364" s="89">
        <v>0.2</v>
      </c>
      <c r="F364" s="69">
        <v>259.83216499999997</v>
      </c>
      <c r="G364" s="68">
        <f t="shared" si="12"/>
        <v>51.97</v>
      </c>
      <c r="H364" s="191"/>
      <c r="I364" s="192"/>
      <c r="J364" s="192"/>
      <c r="K364" s="192"/>
      <c r="L364" s="192"/>
      <c r="M364" s="192"/>
      <c r="N364" s="194"/>
      <c r="O364" s="195"/>
      <c r="P364" s="197"/>
      <c r="Q364" s="195"/>
      <c r="R364" s="197"/>
      <c r="S364" s="195"/>
      <c r="T364" s="194"/>
      <c r="U364" s="194"/>
      <c r="V364" s="197"/>
      <c r="W364" s="197"/>
      <c r="X364" s="195"/>
      <c r="Y364" s="195"/>
      <c r="Z364" s="195"/>
      <c r="AA364" s="199"/>
    </row>
    <row r="365" spans="1:27" ht="15.6" x14ac:dyDescent="0.3">
      <c r="A365" s="56"/>
      <c r="B365" s="65">
        <f t="shared" si="13"/>
        <v>352</v>
      </c>
      <c r="C365" s="70" t="s">
        <v>311</v>
      </c>
      <c r="D365" s="88" t="s">
        <v>175</v>
      </c>
      <c r="E365" s="89"/>
      <c r="F365" s="69">
        <v>0</v>
      </c>
      <c r="G365" s="68">
        <f t="shared" si="12"/>
        <v>0</v>
      </c>
      <c r="H365" s="191"/>
      <c r="I365" s="192"/>
      <c r="J365" s="192"/>
      <c r="K365" s="192"/>
      <c r="L365" s="192"/>
      <c r="M365" s="192"/>
      <c r="N365" s="194"/>
      <c r="O365" s="195"/>
      <c r="P365" s="196"/>
      <c r="Q365" s="195"/>
      <c r="R365" s="196"/>
      <c r="S365" s="195"/>
      <c r="T365" s="194"/>
      <c r="U365" s="194"/>
      <c r="V365" s="197"/>
      <c r="W365" s="197"/>
      <c r="X365" s="195"/>
      <c r="Y365" s="195"/>
      <c r="Z365" s="195"/>
      <c r="AA365" s="199"/>
    </row>
    <row r="366" spans="1:27" ht="15.6" x14ac:dyDescent="0.3">
      <c r="A366" s="56"/>
      <c r="B366" s="65">
        <f t="shared" si="13"/>
        <v>353</v>
      </c>
      <c r="C366" s="70" t="s">
        <v>312</v>
      </c>
      <c r="D366" s="88" t="s">
        <v>175</v>
      </c>
      <c r="E366" s="89"/>
      <c r="F366" s="69">
        <v>0</v>
      </c>
      <c r="G366" s="68">
        <f t="shared" si="12"/>
        <v>0</v>
      </c>
      <c r="H366" s="191"/>
      <c r="I366" s="192"/>
      <c r="J366" s="192"/>
      <c r="K366" s="192"/>
      <c r="L366" s="192"/>
      <c r="M366" s="192"/>
      <c r="N366" s="194"/>
      <c r="O366" s="195"/>
      <c r="P366" s="196"/>
      <c r="Q366" s="195"/>
      <c r="R366" s="196"/>
      <c r="S366" s="195"/>
      <c r="T366" s="194"/>
      <c r="U366" s="194"/>
      <c r="V366" s="197"/>
      <c r="W366" s="197"/>
      <c r="X366" s="195"/>
      <c r="Y366" s="195"/>
      <c r="Z366" s="195"/>
      <c r="AA366" s="199"/>
    </row>
    <row r="367" spans="1:27" ht="15.6" x14ac:dyDescent="0.3">
      <c r="A367" s="56"/>
      <c r="B367" s="65">
        <f t="shared" si="13"/>
        <v>354</v>
      </c>
      <c r="C367" s="70" t="s">
        <v>313</v>
      </c>
      <c r="D367" s="88" t="s">
        <v>175</v>
      </c>
      <c r="E367" s="89"/>
      <c r="F367" s="69">
        <v>0</v>
      </c>
      <c r="G367" s="68">
        <f t="shared" si="12"/>
        <v>0</v>
      </c>
      <c r="H367" s="191"/>
      <c r="I367" s="192"/>
      <c r="J367" s="192"/>
      <c r="K367" s="192"/>
      <c r="L367" s="192"/>
      <c r="M367" s="192"/>
      <c r="N367" s="194"/>
      <c r="O367" s="195"/>
      <c r="P367" s="196"/>
      <c r="Q367" s="195"/>
      <c r="R367" s="196"/>
      <c r="S367" s="195"/>
      <c r="T367" s="194"/>
      <c r="U367" s="194"/>
      <c r="V367" s="197"/>
      <c r="W367" s="197"/>
      <c r="X367" s="195"/>
      <c r="Y367" s="195"/>
      <c r="Z367" s="195"/>
      <c r="AA367" s="199"/>
    </row>
    <row r="368" spans="1:27" ht="15.6" x14ac:dyDescent="0.3">
      <c r="A368" s="56"/>
      <c r="B368" s="65">
        <f t="shared" si="13"/>
        <v>355</v>
      </c>
      <c r="C368" s="70" t="s">
        <v>314</v>
      </c>
      <c r="D368" s="88" t="s">
        <v>175</v>
      </c>
      <c r="E368" s="89"/>
      <c r="F368" s="69">
        <v>0</v>
      </c>
      <c r="G368" s="68">
        <f t="shared" si="12"/>
        <v>0</v>
      </c>
      <c r="H368" s="191"/>
      <c r="I368" s="192"/>
      <c r="J368" s="192"/>
      <c r="K368" s="192"/>
      <c r="L368" s="192"/>
      <c r="M368" s="192"/>
      <c r="N368" s="194"/>
      <c r="O368" s="195"/>
      <c r="P368" s="196"/>
      <c r="Q368" s="195"/>
      <c r="R368" s="196"/>
      <c r="S368" s="195"/>
      <c r="T368" s="194"/>
      <c r="U368" s="194"/>
      <c r="V368" s="197"/>
      <c r="W368" s="197"/>
      <c r="X368" s="195"/>
      <c r="Y368" s="195"/>
      <c r="Z368" s="195"/>
      <c r="AA368" s="199"/>
    </row>
    <row r="369" spans="1:27" ht="15.6" x14ac:dyDescent="0.3">
      <c r="A369" s="56"/>
      <c r="B369" s="65">
        <f t="shared" si="13"/>
        <v>356</v>
      </c>
      <c r="C369" s="70" t="s">
        <v>315</v>
      </c>
      <c r="D369" s="88" t="s">
        <v>175</v>
      </c>
      <c r="E369" s="89"/>
      <c r="F369" s="69">
        <v>0</v>
      </c>
      <c r="G369" s="68">
        <f t="shared" si="12"/>
        <v>0</v>
      </c>
      <c r="H369" s="191"/>
      <c r="I369" s="192"/>
      <c r="J369" s="192"/>
      <c r="K369" s="192"/>
      <c r="L369" s="192"/>
      <c r="M369" s="192"/>
      <c r="N369" s="194"/>
      <c r="O369" s="195"/>
      <c r="P369" s="196"/>
      <c r="Q369" s="195"/>
      <c r="R369" s="196"/>
      <c r="S369" s="195"/>
      <c r="T369" s="194"/>
      <c r="U369" s="194"/>
      <c r="V369" s="197"/>
      <c r="W369" s="197"/>
      <c r="X369" s="195"/>
      <c r="Y369" s="195"/>
      <c r="Z369" s="195"/>
      <c r="AA369" s="199"/>
    </row>
    <row r="370" spans="1:27" ht="15.6" x14ac:dyDescent="0.3">
      <c r="A370" s="56"/>
      <c r="B370" s="65">
        <f t="shared" si="13"/>
        <v>357</v>
      </c>
      <c r="C370" s="70" t="s">
        <v>316</v>
      </c>
      <c r="D370" s="88" t="s">
        <v>175</v>
      </c>
      <c r="E370" s="89"/>
      <c r="F370" s="69">
        <v>0</v>
      </c>
      <c r="G370" s="68">
        <f t="shared" si="12"/>
        <v>0</v>
      </c>
      <c r="H370" s="191"/>
      <c r="I370" s="192"/>
      <c r="J370" s="192"/>
      <c r="K370" s="192"/>
      <c r="L370" s="192"/>
      <c r="M370" s="192"/>
      <c r="N370" s="194"/>
      <c r="O370" s="195"/>
      <c r="P370" s="196"/>
      <c r="Q370" s="195"/>
      <c r="R370" s="196"/>
      <c r="S370" s="195"/>
      <c r="T370" s="194"/>
      <c r="U370" s="194"/>
      <c r="V370" s="197"/>
      <c r="W370" s="197"/>
      <c r="X370" s="195"/>
      <c r="Y370" s="195"/>
      <c r="Z370" s="195"/>
      <c r="AA370" s="199"/>
    </row>
    <row r="371" spans="1:27" ht="15.6" x14ac:dyDescent="0.3">
      <c r="A371" s="56"/>
      <c r="B371" s="65">
        <f t="shared" si="13"/>
        <v>358</v>
      </c>
      <c r="C371" s="70" t="s">
        <v>317</v>
      </c>
      <c r="D371" s="88" t="s">
        <v>175</v>
      </c>
      <c r="E371" s="89"/>
      <c r="F371" s="69">
        <v>0</v>
      </c>
      <c r="G371" s="68">
        <f t="shared" si="12"/>
        <v>0</v>
      </c>
      <c r="H371" s="191"/>
      <c r="I371" s="192"/>
      <c r="J371" s="192"/>
      <c r="K371" s="192"/>
      <c r="L371" s="192"/>
      <c r="M371" s="192"/>
      <c r="N371" s="194"/>
      <c r="O371" s="195"/>
      <c r="P371" s="196"/>
      <c r="Q371" s="195"/>
      <c r="R371" s="196"/>
      <c r="S371" s="195"/>
      <c r="T371" s="194"/>
      <c r="U371" s="194"/>
      <c r="V371" s="197"/>
      <c r="W371" s="197"/>
      <c r="X371" s="195"/>
      <c r="Y371" s="195"/>
      <c r="Z371" s="195"/>
      <c r="AA371" s="199"/>
    </row>
    <row r="372" spans="1:27" ht="15.6" x14ac:dyDescent="0.3">
      <c r="A372" s="56"/>
      <c r="B372" s="65">
        <f t="shared" si="13"/>
        <v>359</v>
      </c>
      <c r="C372" s="70" t="s">
        <v>318</v>
      </c>
      <c r="D372" s="88" t="s">
        <v>175</v>
      </c>
      <c r="E372" s="89"/>
      <c r="F372" s="69">
        <v>0</v>
      </c>
      <c r="G372" s="68">
        <f t="shared" si="12"/>
        <v>0</v>
      </c>
      <c r="H372" s="191"/>
      <c r="I372" s="192"/>
      <c r="J372" s="192"/>
      <c r="K372" s="192"/>
      <c r="L372" s="192"/>
      <c r="M372" s="192"/>
      <c r="N372" s="194"/>
      <c r="O372" s="195"/>
      <c r="P372" s="196"/>
      <c r="Q372" s="195"/>
      <c r="R372" s="196"/>
      <c r="S372" s="195"/>
      <c r="T372" s="194"/>
      <c r="U372" s="194"/>
      <c r="V372" s="197"/>
      <c r="W372" s="197"/>
      <c r="X372" s="195"/>
      <c r="Y372" s="195"/>
      <c r="Z372" s="195"/>
      <c r="AA372" s="199"/>
    </row>
    <row r="373" spans="1:27" ht="15.6" x14ac:dyDescent="0.3">
      <c r="A373" s="56"/>
      <c r="B373" s="65">
        <f t="shared" si="13"/>
        <v>360</v>
      </c>
      <c r="C373" s="70" t="s">
        <v>319</v>
      </c>
      <c r="D373" s="88" t="s">
        <v>175</v>
      </c>
      <c r="E373" s="89"/>
      <c r="F373" s="69">
        <v>0</v>
      </c>
      <c r="G373" s="68">
        <f t="shared" si="12"/>
        <v>0</v>
      </c>
      <c r="H373" s="191"/>
      <c r="I373" s="192"/>
      <c r="J373" s="192"/>
      <c r="K373" s="192"/>
      <c r="L373" s="192"/>
      <c r="M373" s="192"/>
      <c r="N373" s="194"/>
      <c r="O373" s="195"/>
      <c r="P373" s="196"/>
      <c r="Q373" s="195"/>
      <c r="R373" s="196"/>
      <c r="S373" s="195"/>
      <c r="T373" s="194"/>
      <c r="U373" s="194"/>
      <c r="V373" s="197"/>
      <c r="W373" s="197"/>
      <c r="X373" s="195"/>
      <c r="Y373" s="195"/>
      <c r="Z373" s="195"/>
      <c r="AA373" s="199"/>
    </row>
    <row r="374" spans="1:27" ht="15.6" x14ac:dyDescent="0.3">
      <c r="A374" s="56"/>
      <c r="B374" s="65">
        <f t="shared" si="13"/>
        <v>361</v>
      </c>
      <c r="C374" s="70" t="s">
        <v>320</v>
      </c>
      <c r="D374" s="88" t="s">
        <v>175</v>
      </c>
      <c r="E374" s="89"/>
      <c r="F374" s="69">
        <v>0</v>
      </c>
      <c r="G374" s="68">
        <f t="shared" si="12"/>
        <v>0</v>
      </c>
      <c r="H374" s="191"/>
      <c r="I374" s="192"/>
      <c r="J374" s="192"/>
      <c r="K374" s="192"/>
      <c r="L374" s="192"/>
      <c r="M374" s="192"/>
      <c r="N374" s="194"/>
      <c r="O374" s="195"/>
      <c r="P374" s="196"/>
      <c r="Q374" s="195"/>
      <c r="R374" s="196"/>
      <c r="S374" s="195"/>
      <c r="T374" s="194"/>
      <c r="U374" s="194"/>
      <c r="V374" s="197"/>
      <c r="W374" s="197"/>
      <c r="X374" s="195"/>
      <c r="Y374" s="195"/>
      <c r="Z374" s="195"/>
      <c r="AA374" s="199"/>
    </row>
    <row r="375" spans="1:27" ht="15.6" x14ac:dyDescent="0.3">
      <c r="A375" s="56"/>
      <c r="B375" s="65">
        <f t="shared" si="13"/>
        <v>362</v>
      </c>
      <c r="C375" s="70" t="s">
        <v>321</v>
      </c>
      <c r="D375" s="88" t="s">
        <v>175</v>
      </c>
      <c r="E375" s="89">
        <v>0.5</v>
      </c>
      <c r="F375" s="69">
        <v>196.43</v>
      </c>
      <c r="G375" s="68">
        <f t="shared" si="12"/>
        <v>98.22</v>
      </c>
      <c r="H375" s="191"/>
      <c r="I375" s="192"/>
      <c r="J375" s="192"/>
      <c r="K375" s="192"/>
      <c r="L375" s="192"/>
      <c r="M375" s="192"/>
      <c r="N375" s="194"/>
      <c r="O375" s="195"/>
      <c r="P375" s="197"/>
      <c r="Q375" s="195"/>
      <c r="R375" s="197"/>
      <c r="S375" s="195"/>
      <c r="T375" s="194"/>
      <c r="U375" s="194"/>
      <c r="V375" s="197"/>
      <c r="W375" s="197"/>
      <c r="X375" s="195"/>
      <c r="Y375" s="195"/>
      <c r="Z375" s="195"/>
      <c r="AA375" s="199"/>
    </row>
    <row r="376" spans="1:27" ht="15.6" x14ac:dyDescent="0.3">
      <c r="A376" s="56"/>
      <c r="B376" s="65">
        <f t="shared" si="13"/>
        <v>363</v>
      </c>
      <c r="C376" s="96" t="s">
        <v>394</v>
      </c>
      <c r="D376" s="67" t="s">
        <v>8</v>
      </c>
      <c r="E376" s="89">
        <v>1.6666666666666667</v>
      </c>
      <c r="F376" s="69">
        <v>21.444139999999997</v>
      </c>
      <c r="G376" s="68">
        <f t="shared" si="12"/>
        <v>35.74</v>
      </c>
      <c r="H376" s="191"/>
      <c r="I376" s="192"/>
      <c r="J376" s="192"/>
      <c r="K376" s="192"/>
      <c r="L376" s="192"/>
      <c r="M376" s="192"/>
      <c r="N376" s="194"/>
      <c r="O376" s="195"/>
      <c r="P376" s="197"/>
      <c r="Q376" s="195"/>
      <c r="R376" s="197"/>
      <c r="S376" s="195"/>
      <c r="T376" s="194"/>
      <c r="U376" s="194"/>
      <c r="V376" s="197"/>
      <c r="W376" s="197"/>
      <c r="X376" s="195"/>
      <c r="Y376" s="195"/>
      <c r="Z376" s="195"/>
      <c r="AA376" s="199"/>
    </row>
    <row r="377" spans="1:27" ht="15.6" x14ac:dyDescent="0.3">
      <c r="A377" s="56"/>
      <c r="B377" s="65">
        <f t="shared" si="13"/>
        <v>364</v>
      </c>
      <c r="C377" s="96" t="s">
        <v>395</v>
      </c>
      <c r="D377" s="67" t="s">
        <v>8</v>
      </c>
      <c r="E377" s="89">
        <v>4</v>
      </c>
      <c r="F377" s="69">
        <v>38.404869999999995</v>
      </c>
      <c r="G377" s="68">
        <f t="shared" si="12"/>
        <v>153.62</v>
      </c>
      <c r="H377" s="191"/>
      <c r="I377" s="192"/>
      <c r="J377" s="192"/>
      <c r="K377" s="192"/>
      <c r="L377" s="192"/>
      <c r="M377" s="192"/>
      <c r="N377" s="194"/>
      <c r="O377" s="195"/>
      <c r="P377" s="197"/>
      <c r="Q377" s="195"/>
      <c r="R377" s="197"/>
      <c r="S377" s="195"/>
      <c r="T377" s="194"/>
      <c r="U377" s="194"/>
      <c r="V377" s="197"/>
      <c r="W377" s="197"/>
      <c r="X377" s="195"/>
      <c r="Y377" s="195"/>
      <c r="Z377" s="195"/>
      <c r="AA377" s="199"/>
    </row>
    <row r="378" spans="1:27" ht="20.399999999999999" x14ac:dyDescent="0.3">
      <c r="A378" s="56"/>
      <c r="B378" s="65">
        <f t="shared" si="13"/>
        <v>365</v>
      </c>
      <c r="C378" s="96" t="s">
        <v>388</v>
      </c>
      <c r="D378" s="67" t="s">
        <v>8</v>
      </c>
      <c r="E378" s="89"/>
      <c r="F378" s="69">
        <v>0</v>
      </c>
      <c r="G378" s="68">
        <f t="shared" si="12"/>
        <v>0</v>
      </c>
      <c r="H378" s="191"/>
      <c r="I378" s="192"/>
      <c r="J378" s="192"/>
      <c r="K378" s="192"/>
      <c r="L378" s="192"/>
      <c r="M378" s="192"/>
      <c r="N378" s="194"/>
      <c r="O378" s="195"/>
      <c r="P378" s="196"/>
      <c r="Q378" s="195"/>
      <c r="R378" s="196"/>
      <c r="S378" s="195"/>
      <c r="T378" s="194"/>
      <c r="U378" s="194"/>
      <c r="V378" s="197"/>
      <c r="W378" s="197"/>
      <c r="X378" s="195"/>
      <c r="Y378" s="195"/>
      <c r="Z378" s="195"/>
      <c r="AA378" s="199"/>
    </row>
    <row r="379" spans="1:27" ht="15.6" x14ac:dyDescent="0.3">
      <c r="A379" s="56"/>
      <c r="B379" s="65">
        <f t="shared" si="13"/>
        <v>366</v>
      </c>
      <c r="C379" s="96" t="s">
        <v>322</v>
      </c>
      <c r="D379" s="67" t="s">
        <v>8</v>
      </c>
      <c r="E379" s="89">
        <v>2</v>
      </c>
      <c r="F379" s="69">
        <v>21.444139999999997</v>
      </c>
      <c r="G379" s="68">
        <f t="shared" si="12"/>
        <v>42.89</v>
      </c>
      <c r="H379" s="191"/>
      <c r="I379" s="192"/>
      <c r="J379" s="192"/>
      <c r="K379" s="192"/>
      <c r="L379" s="192"/>
      <c r="M379" s="192"/>
      <c r="N379" s="194"/>
      <c r="O379" s="195"/>
      <c r="P379" s="197"/>
      <c r="Q379" s="195"/>
      <c r="R379" s="197"/>
      <c r="S379" s="195"/>
      <c r="T379" s="194"/>
      <c r="U379" s="194"/>
      <c r="V379" s="197"/>
      <c r="W379" s="197"/>
      <c r="X379" s="195"/>
      <c r="Y379" s="195"/>
      <c r="Z379" s="195"/>
      <c r="AA379" s="199"/>
    </row>
    <row r="380" spans="1:27" ht="15.6" x14ac:dyDescent="0.3">
      <c r="A380" s="56"/>
      <c r="B380" s="65">
        <f t="shared" si="13"/>
        <v>367</v>
      </c>
      <c r="C380" s="96" t="s">
        <v>323</v>
      </c>
      <c r="D380" s="67" t="s">
        <v>8</v>
      </c>
      <c r="E380" s="89">
        <v>2</v>
      </c>
      <c r="F380" s="69">
        <v>38.404869999999995</v>
      </c>
      <c r="G380" s="68">
        <f t="shared" si="12"/>
        <v>76.81</v>
      </c>
      <c r="H380" s="191"/>
      <c r="I380" s="192"/>
      <c r="J380" s="192"/>
      <c r="K380" s="192"/>
      <c r="L380" s="192"/>
      <c r="M380" s="192"/>
      <c r="N380" s="194"/>
      <c r="O380" s="195"/>
      <c r="P380" s="197"/>
      <c r="Q380" s="195"/>
      <c r="R380" s="197"/>
      <c r="S380" s="195"/>
      <c r="T380" s="194"/>
      <c r="U380" s="194"/>
      <c r="V380" s="197"/>
      <c r="W380" s="197"/>
      <c r="X380" s="195"/>
      <c r="Y380" s="195"/>
      <c r="Z380" s="195"/>
      <c r="AA380" s="199"/>
    </row>
    <row r="381" spans="1:27" ht="20.399999999999999" x14ac:dyDescent="0.3">
      <c r="A381" s="56"/>
      <c r="B381" s="65">
        <f t="shared" si="13"/>
        <v>368</v>
      </c>
      <c r="C381" s="96" t="s">
        <v>324</v>
      </c>
      <c r="D381" s="67" t="s">
        <v>8</v>
      </c>
      <c r="E381" s="89"/>
      <c r="F381" s="69">
        <v>0</v>
      </c>
      <c r="G381" s="68">
        <f t="shared" si="12"/>
        <v>0</v>
      </c>
      <c r="H381" s="191"/>
      <c r="I381" s="192"/>
      <c r="J381" s="192"/>
      <c r="K381" s="192"/>
      <c r="L381" s="192"/>
      <c r="M381" s="192"/>
      <c r="N381" s="194"/>
      <c r="O381" s="195"/>
      <c r="P381" s="196"/>
      <c r="Q381" s="195"/>
      <c r="R381" s="196"/>
      <c r="S381" s="195"/>
      <c r="T381" s="194"/>
      <c r="U381" s="194"/>
      <c r="V381" s="197"/>
      <c r="W381" s="197"/>
      <c r="X381" s="195"/>
      <c r="Y381" s="195"/>
      <c r="Z381" s="195"/>
      <c r="AA381" s="199"/>
    </row>
    <row r="382" spans="1:27" ht="15.6" x14ac:dyDescent="0.3">
      <c r="A382" s="56"/>
      <c r="B382" s="65">
        <f t="shared" si="13"/>
        <v>369</v>
      </c>
      <c r="C382" s="96" t="s">
        <v>390</v>
      </c>
      <c r="D382" s="67" t="s">
        <v>8</v>
      </c>
      <c r="E382" s="89"/>
      <c r="F382" s="69">
        <v>0</v>
      </c>
      <c r="G382" s="68">
        <f t="shared" si="12"/>
        <v>0</v>
      </c>
      <c r="H382" s="191"/>
      <c r="I382" s="192"/>
      <c r="J382" s="192"/>
      <c r="K382" s="192"/>
      <c r="L382" s="192"/>
      <c r="M382" s="192"/>
      <c r="N382" s="194"/>
      <c r="O382" s="195"/>
      <c r="P382" s="196"/>
      <c r="Q382" s="195"/>
      <c r="R382" s="196"/>
      <c r="S382" s="195"/>
      <c r="T382" s="194"/>
      <c r="U382" s="194"/>
      <c r="V382" s="197"/>
      <c r="W382" s="197"/>
      <c r="X382" s="195"/>
      <c r="Y382" s="195"/>
      <c r="Z382" s="195"/>
      <c r="AA382" s="199"/>
    </row>
    <row r="383" spans="1:27" ht="20.399999999999999" x14ac:dyDescent="0.3">
      <c r="A383" s="56"/>
      <c r="B383" s="65">
        <f t="shared" si="13"/>
        <v>370</v>
      </c>
      <c r="C383" s="96" t="s">
        <v>391</v>
      </c>
      <c r="D383" s="67" t="s">
        <v>8</v>
      </c>
      <c r="E383" s="89"/>
      <c r="F383" s="69">
        <v>0</v>
      </c>
      <c r="G383" s="68">
        <f t="shared" si="12"/>
        <v>0</v>
      </c>
      <c r="H383" s="191"/>
      <c r="I383" s="192"/>
      <c r="J383" s="192"/>
      <c r="K383" s="192"/>
      <c r="L383" s="192"/>
      <c r="M383" s="192"/>
      <c r="N383" s="194"/>
      <c r="O383" s="195"/>
      <c r="P383" s="196"/>
      <c r="Q383" s="195"/>
      <c r="R383" s="196"/>
      <c r="S383" s="195"/>
      <c r="T383" s="194"/>
      <c r="U383" s="194"/>
      <c r="V383" s="197"/>
      <c r="W383" s="197"/>
      <c r="X383" s="195"/>
      <c r="Y383" s="195"/>
      <c r="Z383" s="195"/>
      <c r="AA383" s="199"/>
    </row>
    <row r="384" spans="1:27" ht="15.6" x14ac:dyDescent="0.3">
      <c r="A384" s="56"/>
      <c r="B384" s="65">
        <f t="shared" si="13"/>
        <v>371</v>
      </c>
      <c r="C384" s="96" t="s">
        <v>325</v>
      </c>
      <c r="D384" s="67" t="s">
        <v>8</v>
      </c>
      <c r="E384" s="89"/>
      <c r="F384" s="69">
        <v>0</v>
      </c>
      <c r="G384" s="68">
        <f t="shared" si="12"/>
        <v>0</v>
      </c>
      <c r="H384" s="191"/>
      <c r="I384" s="192"/>
      <c r="J384" s="192"/>
      <c r="K384" s="192"/>
      <c r="L384" s="192"/>
      <c r="M384" s="192"/>
      <c r="N384" s="194"/>
      <c r="O384" s="195"/>
      <c r="P384" s="196"/>
      <c r="Q384" s="195"/>
      <c r="R384" s="196"/>
      <c r="S384" s="195"/>
      <c r="T384" s="194"/>
      <c r="U384" s="194"/>
      <c r="V384" s="197"/>
      <c r="W384" s="197"/>
      <c r="X384" s="195"/>
      <c r="Y384" s="195"/>
      <c r="Z384" s="195"/>
      <c r="AA384" s="199"/>
    </row>
    <row r="385" spans="1:27" ht="15.6" x14ac:dyDescent="0.3">
      <c r="A385" s="56"/>
      <c r="B385" s="65">
        <f t="shared" si="13"/>
        <v>372</v>
      </c>
      <c r="C385" s="96" t="s">
        <v>326</v>
      </c>
      <c r="D385" s="67" t="s">
        <v>8</v>
      </c>
      <c r="E385" s="89">
        <v>2</v>
      </c>
      <c r="F385" s="69">
        <v>41.704739999999994</v>
      </c>
      <c r="G385" s="68">
        <f t="shared" si="12"/>
        <v>83.41</v>
      </c>
      <c r="H385" s="191"/>
      <c r="I385" s="192"/>
      <c r="J385" s="192"/>
      <c r="K385" s="192"/>
      <c r="L385" s="192"/>
      <c r="M385" s="192"/>
      <c r="N385" s="194"/>
      <c r="O385" s="195"/>
      <c r="P385" s="197"/>
      <c r="Q385" s="195"/>
      <c r="R385" s="197"/>
      <c r="S385" s="195"/>
      <c r="T385" s="194"/>
      <c r="U385" s="194"/>
      <c r="V385" s="197"/>
      <c r="W385" s="197"/>
      <c r="X385" s="195"/>
      <c r="Y385" s="195"/>
      <c r="Z385" s="195"/>
      <c r="AA385" s="199"/>
    </row>
    <row r="386" spans="1:27" ht="15.6" x14ac:dyDescent="0.3">
      <c r="A386" s="56"/>
      <c r="B386" s="65">
        <f t="shared" si="13"/>
        <v>373</v>
      </c>
      <c r="C386" s="96" t="s">
        <v>327</v>
      </c>
      <c r="D386" s="67" t="s">
        <v>8</v>
      </c>
      <c r="E386" s="89"/>
      <c r="F386" s="69">
        <v>0</v>
      </c>
      <c r="G386" s="68">
        <f t="shared" si="12"/>
        <v>0</v>
      </c>
      <c r="H386" s="191"/>
      <c r="I386" s="192"/>
      <c r="J386" s="192"/>
      <c r="K386" s="192"/>
      <c r="L386" s="192"/>
      <c r="M386" s="192"/>
      <c r="N386" s="194"/>
      <c r="O386" s="195"/>
      <c r="P386" s="196"/>
      <c r="Q386" s="195"/>
      <c r="R386" s="196"/>
      <c r="S386" s="195"/>
      <c r="T386" s="194"/>
      <c r="U386" s="194"/>
      <c r="V386" s="197"/>
      <c r="W386" s="197"/>
      <c r="X386" s="195"/>
      <c r="Y386" s="195"/>
      <c r="Z386" s="195"/>
      <c r="AA386" s="199"/>
    </row>
    <row r="387" spans="1:27" ht="15.6" x14ac:dyDescent="0.3">
      <c r="A387" s="56"/>
      <c r="B387" s="65">
        <f t="shared" si="13"/>
        <v>374</v>
      </c>
      <c r="C387" s="96" t="s">
        <v>328</v>
      </c>
      <c r="D387" s="67" t="s">
        <v>8</v>
      </c>
      <c r="E387" s="89">
        <v>1</v>
      </c>
      <c r="F387" s="69">
        <v>41.704739999999994</v>
      </c>
      <c r="G387" s="68">
        <f t="shared" si="12"/>
        <v>41.7</v>
      </c>
      <c r="H387" s="191"/>
      <c r="I387" s="192"/>
      <c r="J387" s="192"/>
      <c r="K387" s="192"/>
      <c r="L387" s="192"/>
      <c r="M387" s="192"/>
      <c r="N387" s="194"/>
      <c r="O387" s="195"/>
      <c r="P387" s="197"/>
      <c r="Q387" s="195"/>
      <c r="R387" s="197"/>
      <c r="S387" s="195"/>
      <c r="T387" s="194"/>
      <c r="U387" s="194"/>
      <c r="V387" s="197"/>
      <c r="W387" s="197"/>
      <c r="X387" s="195"/>
      <c r="Y387" s="195"/>
      <c r="Z387" s="195"/>
      <c r="AA387" s="199"/>
    </row>
    <row r="388" spans="1:27" ht="24" customHeight="1" x14ac:dyDescent="0.3">
      <c r="A388" s="56"/>
      <c r="B388" s="65">
        <f t="shared" si="13"/>
        <v>375</v>
      </c>
      <c r="C388" s="70" t="s">
        <v>329</v>
      </c>
      <c r="D388" s="67" t="s">
        <v>8</v>
      </c>
      <c r="E388" s="89">
        <v>2</v>
      </c>
      <c r="F388" s="69">
        <v>19.24757</v>
      </c>
      <c r="G388" s="68">
        <f t="shared" si="12"/>
        <v>38.5</v>
      </c>
      <c r="H388" s="191"/>
      <c r="I388" s="192"/>
      <c r="J388" s="192"/>
      <c r="K388" s="192"/>
      <c r="L388" s="192"/>
      <c r="M388" s="192"/>
      <c r="N388" s="194"/>
      <c r="O388" s="195"/>
      <c r="P388" s="197"/>
      <c r="Q388" s="195"/>
      <c r="R388" s="197"/>
      <c r="S388" s="195"/>
      <c r="T388" s="194"/>
      <c r="U388" s="194"/>
      <c r="V388" s="197"/>
      <c r="W388" s="197"/>
      <c r="X388" s="195"/>
      <c r="Y388" s="195"/>
      <c r="Z388" s="195"/>
      <c r="AA388" s="199"/>
    </row>
    <row r="389" spans="1:27" ht="24" customHeight="1" x14ac:dyDescent="0.3">
      <c r="A389" s="56"/>
      <c r="B389" s="65">
        <f t="shared" si="13"/>
        <v>376</v>
      </c>
      <c r="C389" s="70" t="s">
        <v>330</v>
      </c>
      <c r="D389" s="67" t="s">
        <v>8</v>
      </c>
      <c r="E389" s="89">
        <v>1</v>
      </c>
      <c r="F389" s="69">
        <v>63.740649999999988</v>
      </c>
      <c r="G389" s="68">
        <f t="shared" si="12"/>
        <v>63.74</v>
      </c>
      <c r="H389" s="191"/>
      <c r="I389" s="192"/>
      <c r="J389" s="192"/>
      <c r="K389" s="192"/>
      <c r="L389" s="192"/>
      <c r="M389" s="192"/>
      <c r="N389" s="194"/>
      <c r="O389" s="195"/>
      <c r="P389" s="197"/>
      <c r="Q389" s="195"/>
      <c r="R389" s="197"/>
      <c r="S389" s="195"/>
      <c r="T389" s="194"/>
      <c r="U389" s="194"/>
      <c r="V389" s="197"/>
      <c r="W389" s="197"/>
      <c r="X389" s="195"/>
      <c r="Y389" s="195"/>
      <c r="Z389" s="195"/>
      <c r="AA389" s="199"/>
    </row>
    <row r="390" spans="1:27" ht="24" customHeight="1" x14ac:dyDescent="0.3">
      <c r="A390" s="56"/>
      <c r="B390" s="65">
        <f t="shared" si="13"/>
        <v>377</v>
      </c>
      <c r="C390" s="70" t="s">
        <v>331</v>
      </c>
      <c r="D390" s="67" t="s">
        <v>8</v>
      </c>
      <c r="E390" s="89">
        <v>1</v>
      </c>
      <c r="F390" s="69">
        <v>127.99282999999998</v>
      </c>
      <c r="G390" s="68">
        <f t="shared" si="12"/>
        <v>127.99</v>
      </c>
      <c r="H390" s="191"/>
      <c r="I390" s="192"/>
      <c r="J390" s="192"/>
      <c r="K390" s="192"/>
      <c r="L390" s="192"/>
      <c r="M390" s="192"/>
      <c r="N390" s="194"/>
      <c r="O390" s="195"/>
      <c r="P390" s="197"/>
      <c r="Q390" s="195"/>
      <c r="R390" s="197"/>
      <c r="S390" s="195"/>
      <c r="T390" s="194"/>
      <c r="U390" s="194"/>
      <c r="V390" s="197"/>
      <c r="W390" s="197"/>
      <c r="X390" s="195"/>
      <c r="Y390" s="195"/>
      <c r="Z390" s="195"/>
      <c r="AA390" s="199"/>
    </row>
    <row r="391" spans="1:27" ht="24" customHeight="1" x14ac:dyDescent="0.3">
      <c r="A391" s="56"/>
      <c r="B391" s="65">
        <f t="shared" si="13"/>
        <v>378</v>
      </c>
      <c r="C391" s="70" t="s">
        <v>332</v>
      </c>
      <c r="D391" s="67" t="s">
        <v>8</v>
      </c>
      <c r="E391" s="89"/>
      <c r="F391" s="69">
        <v>0</v>
      </c>
      <c r="G391" s="68">
        <f t="shared" si="12"/>
        <v>0</v>
      </c>
      <c r="H391" s="191"/>
      <c r="I391" s="192"/>
      <c r="J391" s="192"/>
      <c r="K391" s="192"/>
      <c r="L391" s="192"/>
      <c r="M391" s="192"/>
      <c r="N391" s="194"/>
      <c r="O391" s="195"/>
      <c r="P391" s="196"/>
      <c r="Q391" s="195"/>
      <c r="R391" s="196"/>
      <c r="S391" s="195"/>
      <c r="T391" s="194"/>
      <c r="U391" s="194"/>
      <c r="V391" s="197"/>
      <c r="W391" s="197"/>
      <c r="X391" s="195"/>
      <c r="Y391" s="195"/>
      <c r="Z391" s="195"/>
      <c r="AA391" s="199"/>
    </row>
    <row r="392" spans="1:27" ht="24" customHeight="1" x14ac:dyDescent="0.3">
      <c r="A392" s="56"/>
      <c r="B392" s="65">
        <f t="shared" si="13"/>
        <v>379</v>
      </c>
      <c r="C392" s="70" t="s">
        <v>333</v>
      </c>
      <c r="D392" s="67" t="s">
        <v>8</v>
      </c>
      <c r="E392" s="89"/>
      <c r="F392" s="69">
        <v>0</v>
      </c>
      <c r="G392" s="68">
        <f t="shared" si="12"/>
        <v>0</v>
      </c>
      <c r="H392" s="191"/>
      <c r="I392" s="192"/>
      <c r="J392" s="192"/>
      <c r="K392" s="192"/>
      <c r="L392" s="192"/>
      <c r="M392" s="192"/>
      <c r="N392" s="194"/>
      <c r="O392" s="195"/>
      <c r="P392" s="196"/>
      <c r="Q392" s="195"/>
      <c r="R392" s="196"/>
      <c r="S392" s="195"/>
      <c r="T392" s="194"/>
      <c r="U392" s="194"/>
      <c r="V392" s="197"/>
      <c r="W392" s="197"/>
      <c r="X392" s="195"/>
      <c r="Y392" s="195"/>
      <c r="Z392" s="195"/>
      <c r="AA392" s="199"/>
    </row>
    <row r="393" spans="1:27" ht="15.6" x14ac:dyDescent="0.3">
      <c r="A393" s="56"/>
      <c r="B393" s="65">
        <f t="shared" si="13"/>
        <v>380</v>
      </c>
      <c r="C393" s="70" t="s">
        <v>334</v>
      </c>
      <c r="D393" s="67" t="s">
        <v>8</v>
      </c>
      <c r="E393" s="89"/>
      <c r="F393" s="69">
        <v>0</v>
      </c>
      <c r="G393" s="68">
        <f t="shared" si="12"/>
        <v>0</v>
      </c>
      <c r="H393" s="191"/>
      <c r="I393" s="192"/>
      <c r="J393" s="192"/>
      <c r="K393" s="192"/>
      <c r="L393" s="192"/>
      <c r="M393" s="192"/>
      <c r="N393" s="194"/>
      <c r="O393" s="195"/>
      <c r="P393" s="196"/>
      <c r="Q393" s="195"/>
      <c r="R393" s="196"/>
      <c r="S393" s="195"/>
      <c r="T393" s="194"/>
      <c r="U393" s="194"/>
      <c r="V393" s="197"/>
      <c r="W393" s="197"/>
      <c r="X393" s="195"/>
      <c r="Y393" s="195"/>
      <c r="Z393" s="195"/>
      <c r="AA393" s="199"/>
    </row>
    <row r="394" spans="1:27" ht="15.6" x14ac:dyDescent="0.3">
      <c r="A394" s="56"/>
      <c r="B394" s="65">
        <f t="shared" si="13"/>
        <v>381</v>
      </c>
      <c r="C394" s="70" t="s">
        <v>335</v>
      </c>
      <c r="D394" s="67" t="s">
        <v>8</v>
      </c>
      <c r="E394" s="89"/>
      <c r="F394" s="69">
        <v>0</v>
      </c>
      <c r="G394" s="68">
        <f t="shared" si="12"/>
        <v>0</v>
      </c>
      <c r="H394" s="191"/>
      <c r="I394" s="192"/>
      <c r="J394" s="192"/>
      <c r="K394" s="192"/>
      <c r="L394" s="192"/>
      <c r="M394" s="192"/>
      <c r="N394" s="194"/>
      <c r="O394" s="195"/>
      <c r="P394" s="196"/>
      <c r="Q394" s="195"/>
      <c r="R394" s="196"/>
      <c r="S394" s="195"/>
      <c r="T394" s="194"/>
      <c r="U394" s="194"/>
      <c r="V394" s="197"/>
      <c r="W394" s="197"/>
      <c r="X394" s="195"/>
      <c r="Y394" s="195"/>
      <c r="Z394" s="195"/>
      <c r="AA394" s="199"/>
    </row>
    <row r="395" spans="1:27" ht="15.6" x14ac:dyDescent="0.3">
      <c r="A395" s="56"/>
      <c r="B395" s="65">
        <f t="shared" si="13"/>
        <v>382</v>
      </c>
      <c r="C395" s="70" t="s">
        <v>336</v>
      </c>
      <c r="D395" s="67" t="s">
        <v>8</v>
      </c>
      <c r="E395" s="89"/>
      <c r="F395" s="69">
        <v>0</v>
      </c>
      <c r="G395" s="68">
        <f t="shared" si="12"/>
        <v>0</v>
      </c>
      <c r="H395" s="191"/>
      <c r="I395" s="192"/>
      <c r="J395" s="192"/>
      <c r="K395" s="192"/>
      <c r="L395" s="192"/>
      <c r="M395" s="192"/>
      <c r="N395" s="194"/>
      <c r="O395" s="195"/>
      <c r="P395" s="196"/>
      <c r="Q395" s="195"/>
      <c r="R395" s="196"/>
      <c r="S395" s="195"/>
      <c r="T395" s="194"/>
      <c r="U395" s="194"/>
      <c r="V395" s="197"/>
      <c r="W395" s="197"/>
      <c r="X395" s="195"/>
      <c r="Y395" s="195"/>
      <c r="Z395" s="195"/>
      <c r="AA395" s="199"/>
    </row>
    <row r="396" spans="1:27" ht="15.6" x14ac:dyDescent="0.3">
      <c r="A396" s="56"/>
      <c r="B396" s="65">
        <f t="shared" si="13"/>
        <v>383</v>
      </c>
      <c r="C396" s="70" t="s">
        <v>337</v>
      </c>
      <c r="D396" s="67" t="s">
        <v>8</v>
      </c>
      <c r="E396" s="89"/>
      <c r="F396" s="69">
        <v>0</v>
      </c>
      <c r="G396" s="68">
        <f t="shared" si="12"/>
        <v>0</v>
      </c>
      <c r="H396" s="191"/>
      <c r="I396" s="192"/>
      <c r="J396" s="192"/>
      <c r="K396" s="192"/>
      <c r="L396" s="192"/>
      <c r="M396" s="192"/>
      <c r="N396" s="194"/>
      <c r="O396" s="195"/>
      <c r="P396" s="196"/>
      <c r="Q396" s="195"/>
      <c r="R396" s="196"/>
      <c r="S396" s="195"/>
      <c r="T396" s="194"/>
      <c r="U396" s="194"/>
      <c r="V396" s="197"/>
      <c r="W396" s="197"/>
      <c r="X396" s="195"/>
      <c r="Y396" s="195"/>
      <c r="Z396" s="195"/>
      <c r="AA396" s="199"/>
    </row>
    <row r="397" spans="1:27" ht="15.6" x14ac:dyDescent="0.3">
      <c r="A397" s="56"/>
      <c r="B397" s="65">
        <f t="shared" si="13"/>
        <v>384</v>
      </c>
      <c r="C397" s="70" t="s">
        <v>338</v>
      </c>
      <c r="D397" s="67" t="s">
        <v>8</v>
      </c>
      <c r="E397" s="89"/>
      <c r="F397" s="69">
        <v>0</v>
      </c>
      <c r="G397" s="68">
        <f t="shared" si="12"/>
        <v>0</v>
      </c>
      <c r="H397" s="191"/>
      <c r="I397" s="192"/>
      <c r="J397" s="192"/>
      <c r="K397" s="192"/>
      <c r="L397" s="192"/>
      <c r="M397" s="192"/>
      <c r="N397" s="194"/>
      <c r="O397" s="195"/>
      <c r="P397" s="196"/>
      <c r="Q397" s="195"/>
      <c r="R397" s="196"/>
      <c r="S397" s="195"/>
      <c r="T397" s="194"/>
      <c r="U397" s="194"/>
      <c r="V397" s="197"/>
      <c r="W397" s="197"/>
      <c r="X397" s="195"/>
      <c r="Y397" s="195"/>
      <c r="Z397" s="195"/>
      <c r="AA397" s="199"/>
    </row>
    <row r="398" spans="1:27" ht="15.6" x14ac:dyDescent="0.3">
      <c r="A398" s="56"/>
      <c r="B398" s="65">
        <f t="shared" si="13"/>
        <v>385</v>
      </c>
      <c r="C398" s="70" t="s">
        <v>339</v>
      </c>
      <c r="D398" s="67" t="s">
        <v>8</v>
      </c>
      <c r="E398" s="89"/>
      <c r="F398" s="69">
        <v>0</v>
      </c>
      <c r="G398" s="68">
        <f t="shared" si="12"/>
        <v>0</v>
      </c>
      <c r="H398" s="191"/>
      <c r="I398" s="192"/>
      <c r="J398" s="192"/>
      <c r="K398" s="192"/>
      <c r="L398" s="192"/>
      <c r="M398" s="192"/>
      <c r="N398" s="194"/>
      <c r="O398" s="195"/>
      <c r="P398" s="196"/>
      <c r="Q398" s="195"/>
      <c r="R398" s="196"/>
      <c r="S398" s="195"/>
      <c r="T398" s="194"/>
      <c r="U398" s="194"/>
      <c r="V398" s="197"/>
      <c r="W398" s="197"/>
      <c r="X398" s="195"/>
      <c r="Y398" s="195"/>
      <c r="Z398" s="195"/>
      <c r="AA398" s="199"/>
    </row>
    <row r="399" spans="1:27" ht="15.6" x14ac:dyDescent="0.3">
      <c r="A399" s="56"/>
      <c r="B399" s="65">
        <f t="shared" si="13"/>
        <v>386</v>
      </c>
      <c r="C399" s="70" t="s">
        <v>340</v>
      </c>
      <c r="D399" s="67" t="s">
        <v>8</v>
      </c>
      <c r="E399" s="89"/>
      <c r="F399" s="69">
        <v>0</v>
      </c>
      <c r="G399" s="68">
        <f t="shared" si="12"/>
        <v>0</v>
      </c>
      <c r="H399" s="191"/>
      <c r="I399" s="192"/>
      <c r="J399" s="192"/>
      <c r="K399" s="192"/>
      <c r="L399" s="192"/>
      <c r="M399" s="192"/>
      <c r="N399" s="194"/>
      <c r="O399" s="195"/>
      <c r="P399" s="196"/>
      <c r="Q399" s="195"/>
      <c r="R399" s="196"/>
      <c r="S399" s="195"/>
      <c r="T399" s="194"/>
      <c r="U399" s="194"/>
      <c r="V399" s="197"/>
      <c r="W399" s="197"/>
      <c r="X399" s="195"/>
      <c r="Y399" s="195"/>
      <c r="Z399" s="195"/>
      <c r="AA399" s="199"/>
    </row>
    <row r="400" spans="1:27" ht="15.6" x14ac:dyDescent="0.3">
      <c r="A400" s="56"/>
      <c r="B400" s="65">
        <f t="shared" si="13"/>
        <v>387</v>
      </c>
      <c r="C400" s="70" t="s">
        <v>341</v>
      </c>
      <c r="D400" s="67" t="s">
        <v>8</v>
      </c>
      <c r="E400" s="89"/>
      <c r="F400" s="69">
        <v>0</v>
      </c>
      <c r="G400" s="68">
        <f t="shared" si="12"/>
        <v>0</v>
      </c>
      <c r="H400" s="191"/>
      <c r="I400" s="192"/>
      <c r="J400" s="192"/>
      <c r="K400" s="192"/>
      <c r="L400" s="192"/>
      <c r="M400" s="192"/>
      <c r="N400" s="194"/>
      <c r="O400" s="195"/>
      <c r="P400" s="196"/>
      <c r="Q400" s="195"/>
      <c r="R400" s="196"/>
      <c r="S400" s="195"/>
      <c r="T400" s="194"/>
      <c r="U400" s="194"/>
      <c r="V400" s="197"/>
      <c r="W400" s="197"/>
      <c r="X400" s="195"/>
      <c r="Y400" s="195"/>
      <c r="Z400" s="195"/>
      <c r="AA400" s="199"/>
    </row>
    <row r="401" spans="1:27" ht="15.6" x14ac:dyDescent="0.3">
      <c r="A401" s="56"/>
      <c r="B401" s="65">
        <f t="shared" si="13"/>
        <v>388</v>
      </c>
      <c r="C401" s="70" t="s">
        <v>342</v>
      </c>
      <c r="D401" s="67" t="s">
        <v>8</v>
      </c>
      <c r="E401" s="89"/>
      <c r="F401" s="69">
        <v>0</v>
      </c>
      <c r="G401" s="68">
        <f t="shared" si="12"/>
        <v>0</v>
      </c>
      <c r="H401" s="191"/>
      <c r="I401" s="192"/>
      <c r="J401" s="192"/>
      <c r="K401" s="192"/>
      <c r="L401" s="192"/>
      <c r="M401" s="192"/>
      <c r="N401" s="194"/>
      <c r="O401" s="195"/>
      <c r="P401" s="196"/>
      <c r="Q401" s="195"/>
      <c r="R401" s="196"/>
      <c r="S401" s="195"/>
      <c r="T401" s="194"/>
      <c r="U401" s="194"/>
      <c r="V401" s="197"/>
      <c r="W401" s="197"/>
      <c r="X401" s="195"/>
      <c r="Y401" s="195"/>
      <c r="Z401" s="195"/>
      <c r="AA401" s="199"/>
    </row>
    <row r="402" spans="1:27" ht="15.6" x14ac:dyDescent="0.3">
      <c r="A402" s="56"/>
      <c r="B402" s="65">
        <f t="shared" si="13"/>
        <v>389</v>
      </c>
      <c r="C402" s="70" t="s">
        <v>343</v>
      </c>
      <c r="D402" s="67" t="s">
        <v>8</v>
      </c>
      <c r="E402" s="89"/>
      <c r="F402" s="69">
        <v>0</v>
      </c>
      <c r="G402" s="68">
        <f t="shared" si="12"/>
        <v>0</v>
      </c>
      <c r="H402" s="191"/>
      <c r="I402" s="192"/>
      <c r="J402" s="192"/>
      <c r="K402" s="192"/>
      <c r="L402" s="192"/>
      <c r="M402" s="192"/>
      <c r="N402" s="194"/>
      <c r="O402" s="195"/>
      <c r="P402" s="196"/>
      <c r="Q402" s="195"/>
      <c r="R402" s="196"/>
      <c r="S402" s="195"/>
      <c r="T402" s="194"/>
      <c r="U402" s="194"/>
      <c r="V402" s="197"/>
      <c r="W402" s="197"/>
      <c r="X402" s="195"/>
      <c r="Y402" s="195"/>
      <c r="Z402" s="195"/>
      <c r="AA402" s="199"/>
    </row>
    <row r="403" spans="1:27" ht="15.6" x14ac:dyDescent="0.3">
      <c r="A403" s="56"/>
      <c r="B403" s="65">
        <f t="shared" si="13"/>
        <v>390</v>
      </c>
      <c r="C403" s="70" t="s">
        <v>344</v>
      </c>
      <c r="D403" s="67" t="s">
        <v>8</v>
      </c>
      <c r="E403" s="89"/>
      <c r="F403" s="69">
        <v>0</v>
      </c>
      <c r="G403" s="68">
        <f t="shared" si="12"/>
        <v>0</v>
      </c>
      <c r="H403" s="191"/>
      <c r="I403" s="192"/>
      <c r="J403" s="192"/>
      <c r="K403" s="192"/>
      <c r="L403" s="192"/>
      <c r="M403" s="192"/>
      <c r="N403" s="194"/>
      <c r="O403" s="195"/>
      <c r="P403" s="196"/>
      <c r="Q403" s="195"/>
      <c r="R403" s="196"/>
      <c r="S403" s="195"/>
      <c r="T403" s="194"/>
      <c r="U403" s="194"/>
      <c r="V403" s="197"/>
      <c r="W403" s="197"/>
      <c r="X403" s="195"/>
      <c r="Y403" s="195"/>
      <c r="Z403" s="195"/>
      <c r="AA403" s="199"/>
    </row>
    <row r="404" spans="1:27" ht="15.6" x14ac:dyDescent="0.3">
      <c r="A404" s="56"/>
      <c r="B404" s="65">
        <f t="shared" si="13"/>
        <v>391</v>
      </c>
      <c r="C404" s="70" t="s">
        <v>345</v>
      </c>
      <c r="D404" s="67" t="s">
        <v>8</v>
      </c>
      <c r="E404" s="89"/>
      <c r="F404" s="69">
        <v>0</v>
      </c>
      <c r="G404" s="68">
        <f t="shared" si="12"/>
        <v>0</v>
      </c>
      <c r="H404" s="191"/>
      <c r="I404" s="192"/>
      <c r="J404" s="192"/>
      <c r="K404" s="192"/>
      <c r="L404" s="192"/>
      <c r="M404" s="192"/>
      <c r="N404" s="194"/>
      <c r="O404" s="195"/>
      <c r="P404" s="196"/>
      <c r="Q404" s="195"/>
      <c r="R404" s="196"/>
      <c r="S404" s="195"/>
      <c r="T404" s="194"/>
      <c r="U404" s="194"/>
      <c r="V404" s="197"/>
      <c r="W404" s="197"/>
      <c r="X404" s="195"/>
      <c r="Y404" s="195"/>
      <c r="Z404" s="195"/>
      <c r="AA404" s="199"/>
    </row>
    <row r="405" spans="1:27" ht="15.6" x14ac:dyDescent="0.3">
      <c r="A405" s="56"/>
      <c r="B405" s="65">
        <f t="shared" si="13"/>
        <v>392</v>
      </c>
      <c r="C405" s="70" t="s">
        <v>346</v>
      </c>
      <c r="D405" s="67" t="s">
        <v>8</v>
      </c>
      <c r="E405" s="89"/>
      <c r="F405" s="69">
        <v>0</v>
      </c>
      <c r="G405" s="68">
        <f t="shared" ref="G405:G463" si="14">+ROUND(E405*$F405,2)</f>
        <v>0</v>
      </c>
      <c r="H405" s="191"/>
      <c r="I405" s="192"/>
      <c r="J405" s="192"/>
      <c r="K405" s="192"/>
      <c r="L405" s="192"/>
      <c r="M405" s="192"/>
      <c r="N405" s="194"/>
      <c r="O405" s="195"/>
      <c r="P405" s="196"/>
      <c r="Q405" s="195"/>
      <c r="R405" s="196"/>
      <c r="S405" s="195"/>
      <c r="T405" s="194"/>
      <c r="U405" s="194"/>
      <c r="V405" s="197"/>
      <c r="W405" s="197"/>
      <c r="X405" s="195"/>
      <c r="Y405" s="195"/>
      <c r="Z405" s="195"/>
      <c r="AA405" s="199"/>
    </row>
    <row r="406" spans="1:27" ht="15.6" x14ac:dyDescent="0.3">
      <c r="A406" s="56"/>
      <c r="B406" s="65">
        <f t="shared" si="13"/>
        <v>393</v>
      </c>
      <c r="C406" s="70" t="s">
        <v>347</v>
      </c>
      <c r="D406" s="67" t="s">
        <v>8</v>
      </c>
      <c r="E406" s="89"/>
      <c r="F406" s="69">
        <v>0</v>
      </c>
      <c r="G406" s="68">
        <f t="shared" si="14"/>
        <v>0</v>
      </c>
      <c r="H406" s="191"/>
      <c r="I406" s="192"/>
      <c r="J406" s="192"/>
      <c r="K406" s="192"/>
      <c r="L406" s="192"/>
      <c r="M406" s="192"/>
      <c r="N406" s="194"/>
      <c r="O406" s="195"/>
      <c r="P406" s="196"/>
      <c r="Q406" s="195"/>
      <c r="R406" s="196"/>
      <c r="S406" s="195"/>
      <c r="T406" s="194"/>
      <c r="U406" s="194"/>
      <c r="V406" s="197"/>
      <c r="W406" s="197"/>
      <c r="X406" s="195"/>
      <c r="Y406" s="195"/>
      <c r="Z406" s="195"/>
      <c r="AA406" s="199"/>
    </row>
    <row r="407" spans="1:27" ht="24" customHeight="1" x14ac:dyDescent="0.3">
      <c r="A407" s="56"/>
      <c r="B407" s="65">
        <f t="shared" ref="B407:B408" si="15">+B406+1</f>
        <v>394</v>
      </c>
      <c r="C407" s="70" t="s">
        <v>397</v>
      </c>
      <c r="D407" s="67" t="s">
        <v>8</v>
      </c>
      <c r="E407" s="89"/>
      <c r="F407" s="69">
        <v>0</v>
      </c>
      <c r="G407" s="68">
        <f t="shared" si="14"/>
        <v>0</v>
      </c>
      <c r="H407" s="191"/>
      <c r="I407" s="192"/>
      <c r="J407" s="192"/>
      <c r="K407" s="192"/>
      <c r="L407" s="192"/>
      <c r="M407" s="192"/>
      <c r="N407" s="194"/>
      <c r="O407" s="195"/>
      <c r="P407" s="196"/>
      <c r="Q407" s="195"/>
      <c r="R407" s="196"/>
      <c r="S407" s="195"/>
      <c r="T407" s="194"/>
      <c r="U407" s="194"/>
      <c r="V407" s="197"/>
      <c r="W407" s="197"/>
      <c r="X407" s="195"/>
      <c r="Y407" s="195"/>
      <c r="Z407" s="195"/>
      <c r="AA407" s="199"/>
    </row>
    <row r="408" spans="1:27" ht="24" customHeight="1" x14ac:dyDescent="0.3">
      <c r="A408" s="56"/>
      <c r="B408" s="65">
        <f t="shared" si="15"/>
        <v>395</v>
      </c>
      <c r="C408" s="97" t="str">
        <f>+'[1]RESUMEN C'!D10</f>
        <v>Instalación sistema de medición (caja de policarbonato/módulo metálico con base socket + medidor + breaker de protección + acometida) - (zona rural)</v>
      </c>
      <c r="D408" s="76" t="s">
        <v>8</v>
      </c>
      <c r="E408" s="89">
        <v>50</v>
      </c>
      <c r="F408" s="69">
        <v>16.589619999999996</v>
      </c>
      <c r="G408" s="68">
        <f t="shared" si="14"/>
        <v>829.48</v>
      </c>
      <c r="H408" s="191"/>
      <c r="I408" s="192"/>
      <c r="J408" s="192"/>
      <c r="K408" s="192"/>
      <c r="L408" s="192"/>
      <c r="M408" s="192"/>
      <c r="N408" s="194"/>
      <c r="O408" s="195"/>
      <c r="P408" s="197"/>
      <c r="Q408" s="195"/>
      <c r="R408" s="209"/>
      <c r="S408" s="195"/>
      <c r="T408" s="194"/>
      <c r="U408" s="194"/>
      <c r="V408" s="197"/>
      <c r="W408" s="197"/>
      <c r="X408" s="195"/>
      <c r="Y408" s="195"/>
      <c r="Z408" s="195"/>
      <c r="AA408" s="199"/>
    </row>
    <row r="409" spans="1:27" ht="24" customHeight="1" x14ac:dyDescent="0.3">
      <c r="A409" s="56"/>
      <c r="B409" s="65">
        <f>+B407+1</f>
        <v>395</v>
      </c>
      <c r="C409" s="70" t="s">
        <v>398</v>
      </c>
      <c r="D409" s="67" t="s">
        <v>8</v>
      </c>
      <c r="E409" s="89"/>
      <c r="F409" s="69">
        <v>0</v>
      </c>
      <c r="G409" s="68">
        <f t="shared" si="14"/>
        <v>0</v>
      </c>
      <c r="H409" s="191"/>
      <c r="I409" s="192"/>
      <c r="J409" s="192"/>
      <c r="K409" s="192"/>
      <c r="L409" s="192"/>
      <c r="M409" s="192"/>
      <c r="N409" s="194"/>
      <c r="O409" s="195"/>
      <c r="P409" s="196"/>
      <c r="Q409" s="195"/>
      <c r="R409" s="196"/>
      <c r="S409" s="195"/>
      <c r="T409" s="194"/>
      <c r="U409" s="194"/>
      <c r="V409" s="197"/>
      <c r="W409" s="197"/>
      <c r="X409" s="195"/>
      <c r="Y409" s="195"/>
      <c r="Z409" s="195"/>
      <c r="AA409" s="199"/>
    </row>
    <row r="410" spans="1:27" ht="24" customHeight="1" x14ac:dyDescent="0.3">
      <c r="A410" s="56"/>
      <c r="B410" s="65">
        <f t="shared" ref="B410:B463" si="16">+B409+1</f>
        <v>396</v>
      </c>
      <c r="C410" s="70" t="s">
        <v>399</v>
      </c>
      <c r="D410" s="67" t="s">
        <v>8</v>
      </c>
      <c r="E410" s="89"/>
      <c r="F410" s="69">
        <v>0</v>
      </c>
      <c r="G410" s="68">
        <f t="shared" si="14"/>
        <v>0</v>
      </c>
      <c r="H410" s="191"/>
      <c r="I410" s="192"/>
      <c r="J410" s="192"/>
      <c r="K410" s="192"/>
      <c r="L410" s="192"/>
      <c r="M410" s="192"/>
      <c r="N410" s="194"/>
      <c r="O410" s="195"/>
      <c r="P410" s="196"/>
      <c r="Q410" s="195"/>
      <c r="R410" s="196"/>
      <c r="S410" s="195"/>
      <c r="T410" s="194"/>
      <c r="U410" s="194"/>
      <c r="V410" s="197"/>
      <c r="W410" s="197"/>
      <c r="X410" s="195"/>
      <c r="Y410" s="195"/>
      <c r="Z410" s="195"/>
      <c r="AA410" s="199"/>
    </row>
    <row r="411" spans="1:27" ht="24" customHeight="1" x14ac:dyDescent="0.3">
      <c r="A411" s="56"/>
      <c r="B411" s="91">
        <f t="shared" si="16"/>
        <v>397</v>
      </c>
      <c r="C411" s="97" t="str">
        <f>+'[1]RESUMEN C'!D19</f>
        <v>Reubicación sistema de medición (caja de policarbonato + medidor + breaker de protección + acometida) - (zona rural)</v>
      </c>
      <c r="D411" s="76"/>
      <c r="E411" s="89">
        <v>100</v>
      </c>
      <c r="F411" s="69">
        <v>35.225359999999995</v>
      </c>
      <c r="G411" s="68">
        <f t="shared" si="14"/>
        <v>3522.54</v>
      </c>
      <c r="H411" s="191"/>
      <c r="I411" s="192"/>
      <c r="J411" s="192"/>
      <c r="K411" s="192"/>
      <c r="L411" s="192"/>
      <c r="M411" s="192"/>
      <c r="N411" s="194"/>
      <c r="O411" s="195"/>
      <c r="P411" s="197"/>
      <c r="Q411" s="195"/>
      <c r="R411" s="197"/>
      <c r="S411" s="195"/>
      <c r="T411" s="194"/>
      <c r="U411" s="194"/>
      <c r="V411" s="197"/>
      <c r="W411" s="197"/>
      <c r="X411" s="195"/>
      <c r="Y411" s="195"/>
      <c r="Z411" s="195"/>
      <c r="AA411" s="199"/>
    </row>
    <row r="412" spans="1:27" ht="24" customHeight="1" x14ac:dyDescent="0.3">
      <c r="A412" s="56"/>
      <c r="B412" s="65">
        <f>+B410+1</f>
        <v>397</v>
      </c>
      <c r="C412" s="70" t="s">
        <v>400</v>
      </c>
      <c r="D412" s="67" t="s">
        <v>8</v>
      </c>
      <c r="E412" s="89"/>
      <c r="F412" s="69">
        <v>0</v>
      </c>
      <c r="G412" s="68">
        <f t="shared" si="14"/>
        <v>0</v>
      </c>
      <c r="H412" s="191"/>
      <c r="I412" s="192"/>
      <c r="J412" s="192"/>
      <c r="K412" s="192"/>
      <c r="L412" s="192"/>
      <c r="M412" s="192"/>
      <c r="N412" s="194"/>
      <c r="O412" s="195"/>
      <c r="P412" s="196"/>
      <c r="Q412" s="195"/>
      <c r="R412" s="196"/>
      <c r="S412" s="195"/>
      <c r="T412" s="194"/>
      <c r="U412" s="194"/>
      <c r="V412" s="197"/>
      <c r="W412" s="197"/>
      <c r="X412" s="195"/>
      <c r="Y412" s="195"/>
      <c r="Z412" s="195"/>
      <c r="AA412" s="199"/>
    </row>
    <row r="413" spans="1:27" ht="24" customHeight="1" x14ac:dyDescent="0.3">
      <c r="A413" s="56"/>
      <c r="B413" s="65">
        <f t="shared" si="16"/>
        <v>398</v>
      </c>
      <c r="C413" s="98" t="s">
        <v>408</v>
      </c>
      <c r="D413" s="67" t="s">
        <v>8</v>
      </c>
      <c r="E413" s="89"/>
      <c r="F413" s="69">
        <v>0</v>
      </c>
      <c r="G413" s="68">
        <f t="shared" si="14"/>
        <v>0</v>
      </c>
      <c r="H413" s="191"/>
      <c r="I413" s="192"/>
      <c r="J413" s="192"/>
      <c r="K413" s="192"/>
      <c r="L413" s="192"/>
      <c r="M413" s="192"/>
      <c r="N413" s="194"/>
      <c r="O413" s="195"/>
      <c r="P413" s="196"/>
      <c r="Q413" s="195"/>
      <c r="R413" s="196"/>
      <c r="S413" s="195"/>
      <c r="T413" s="194"/>
      <c r="U413" s="194"/>
      <c r="V413" s="197"/>
      <c r="W413" s="197"/>
      <c r="X413" s="195"/>
      <c r="Y413" s="195"/>
      <c r="Z413" s="195"/>
      <c r="AA413" s="199"/>
    </row>
    <row r="414" spans="1:27" ht="24" customHeight="1" x14ac:dyDescent="0.3">
      <c r="A414" s="56"/>
      <c r="B414" s="91">
        <f t="shared" si="16"/>
        <v>399</v>
      </c>
      <c r="C414" s="99" t="str">
        <f>+'[1]RESUMEN C'!D22</f>
        <v>Cambio de sistema de medición (caja de policarbonato o base socket + medidor + breaker de protección + acometida) - (zona rural)</v>
      </c>
      <c r="D414" s="76"/>
      <c r="E414" s="89"/>
      <c r="F414" s="69">
        <v>0</v>
      </c>
      <c r="G414" s="68">
        <f t="shared" si="14"/>
        <v>0</v>
      </c>
      <c r="H414" s="191"/>
      <c r="I414" s="192"/>
      <c r="J414" s="192"/>
      <c r="K414" s="192"/>
      <c r="L414" s="192"/>
      <c r="M414" s="192"/>
      <c r="N414" s="194"/>
      <c r="O414" s="195"/>
      <c r="P414" s="196"/>
      <c r="Q414" s="195"/>
      <c r="R414" s="196"/>
      <c r="S414" s="195"/>
      <c r="T414" s="194"/>
      <c r="U414" s="194"/>
      <c r="V414" s="197"/>
      <c r="W414" s="197"/>
      <c r="X414" s="195"/>
      <c r="Y414" s="195"/>
      <c r="Z414" s="195"/>
      <c r="AA414" s="199"/>
    </row>
    <row r="415" spans="1:27" ht="24" customHeight="1" x14ac:dyDescent="0.3">
      <c r="A415" s="56"/>
      <c r="B415" s="65">
        <f>+B413+1</f>
        <v>399</v>
      </c>
      <c r="C415" s="98" t="s">
        <v>401</v>
      </c>
      <c r="D415" s="67" t="s">
        <v>8</v>
      </c>
      <c r="E415" s="89"/>
      <c r="F415" s="69">
        <v>0</v>
      </c>
      <c r="G415" s="68">
        <f t="shared" si="14"/>
        <v>0</v>
      </c>
      <c r="H415" s="191"/>
      <c r="I415" s="192"/>
      <c r="J415" s="192"/>
      <c r="K415" s="192"/>
      <c r="L415" s="192"/>
      <c r="M415" s="192"/>
      <c r="N415" s="194"/>
      <c r="O415" s="195"/>
      <c r="P415" s="196"/>
      <c r="Q415" s="195"/>
      <c r="R415" s="196"/>
      <c r="S415" s="195"/>
      <c r="T415" s="194"/>
      <c r="U415" s="194"/>
      <c r="V415" s="197"/>
      <c r="W415" s="197"/>
      <c r="X415" s="195"/>
      <c r="Y415" s="195"/>
      <c r="Z415" s="195"/>
      <c r="AA415" s="199"/>
    </row>
    <row r="416" spans="1:27" ht="15.6" x14ac:dyDescent="0.3">
      <c r="A416" s="56"/>
      <c r="B416" s="65">
        <f t="shared" si="16"/>
        <v>400</v>
      </c>
      <c r="C416" s="98" t="s">
        <v>402</v>
      </c>
      <c r="D416" s="67" t="s">
        <v>8</v>
      </c>
      <c r="E416" s="89"/>
      <c r="F416" s="69">
        <v>0</v>
      </c>
      <c r="G416" s="68">
        <f t="shared" si="14"/>
        <v>0</v>
      </c>
      <c r="H416" s="191"/>
      <c r="I416" s="192"/>
      <c r="J416" s="192"/>
      <c r="K416" s="192"/>
      <c r="L416" s="192"/>
      <c r="M416" s="192"/>
      <c r="N416" s="194"/>
      <c r="O416" s="195"/>
      <c r="P416" s="196"/>
      <c r="Q416" s="195"/>
      <c r="R416" s="196"/>
      <c r="S416" s="195"/>
      <c r="T416" s="194"/>
      <c r="U416" s="194"/>
      <c r="V416" s="197"/>
      <c r="W416" s="197"/>
      <c r="X416" s="195"/>
      <c r="Y416" s="195"/>
      <c r="Z416" s="195"/>
      <c r="AA416" s="199"/>
    </row>
    <row r="417" spans="1:27" ht="15.6" x14ac:dyDescent="0.3">
      <c r="A417" s="56"/>
      <c r="B417" s="91">
        <f t="shared" si="16"/>
        <v>401</v>
      </c>
      <c r="C417" s="99" t="str">
        <f>+'[1]RESUMEN C'!D28</f>
        <v>Cambio o Instalación de acometida convencional o antifraude (zona rural)</v>
      </c>
      <c r="D417" s="76"/>
      <c r="E417" s="89"/>
      <c r="F417" s="69">
        <v>0</v>
      </c>
      <c r="G417" s="68">
        <f t="shared" si="14"/>
        <v>0</v>
      </c>
      <c r="H417" s="191"/>
      <c r="I417" s="192"/>
      <c r="J417" s="192"/>
      <c r="K417" s="192"/>
      <c r="L417" s="192"/>
      <c r="M417" s="192"/>
      <c r="N417" s="194"/>
      <c r="O417" s="195"/>
      <c r="P417" s="196"/>
      <c r="Q417" s="195"/>
      <c r="R417" s="196"/>
      <c r="S417" s="195"/>
      <c r="T417" s="194"/>
      <c r="U417" s="194"/>
      <c r="V417" s="197"/>
      <c r="W417" s="197"/>
      <c r="X417" s="195"/>
      <c r="Y417" s="195"/>
      <c r="Z417" s="195"/>
      <c r="AA417" s="199"/>
    </row>
    <row r="418" spans="1:27" ht="24" customHeight="1" x14ac:dyDescent="0.3">
      <c r="A418" s="56"/>
      <c r="B418" s="65">
        <f>+B416+1</f>
        <v>401</v>
      </c>
      <c r="C418" s="98" t="s">
        <v>403</v>
      </c>
      <c r="D418" s="67" t="s">
        <v>8</v>
      </c>
      <c r="E418" s="89"/>
      <c r="F418" s="69">
        <v>0</v>
      </c>
      <c r="G418" s="68">
        <f t="shared" si="14"/>
        <v>0</v>
      </c>
      <c r="H418" s="191"/>
      <c r="I418" s="192"/>
      <c r="J418" s="192"/>
      <c r="K418" s="192"/>
      <c r="L418" s="192"/>
      <c r="M418" s="192"/>
      <c r="N418" s="194"/>
      <c r="O418" s="195"/>
      <c r="P418" s="196"/>
      <c r="Q418" s="195"/>
      <c r="R418" s="196"/>
      <c r="S418" s="195"/>
      <c r="T418" s="194"/>
      <c r="U418" s="194"/>
      <c r="V418" s="197"/>
      <c r="W418" s="197"/>
      <c r="X418" s="195"/>
      <c r="Y418" s="195"/>
      <c r="Z418" s="195"/>
      <c r="AA418" s="199"/>
    </row>
    <row r="419" spans="1:27" ht="24" customHeight="1" x14ac:dyDescent="0.3">
      <c r="A419" s="56"/>
      <c r="B419" s="65">
        <f t="shared" si="16"/>
        <v>402</v>
      </c>
      <c r="C419" s="98" t="s">
        <v>404</v>
      </c>
      <c r="D419" s="67" t="s">
        <v>8</v>
      </c>
      <c r="E419" s="89"/>
      <c r="F419" s="69">
        <v>0</v>
      </c>
      <c r="G419" s="68">
        <f t="shared" si="14"/>
        <v>0</v>
      </c>
      <c r="H419" s="191"/>
      <c r="I419" s="192"/>
      <c r="J419" s="192"/>
      <c r="K419" s="192"/>
      <c r="L419" s="192"/>
      <c r="M419" s="192"/>
      <c r="N419" s="194"/>
      <c r="O419" s="195"/>
      <c r="P419" s="196"/>
      <c r="Q419" s="195"/>
      <c r="R419" s="196"/>
      <c r="S419" s="195"/>
      <c r="T419" s="194"/>
      <c r="U419" s="194"/>
      <c r="V419" s="197"/>
      <c r="W419" s="197"/>
      <c r="X419" s="195"/>
      <c r="Y419" s="195"/>
      <c r="Z419" s="195"/>
      <c r="AA419" s="199"/>
    </row>
    <row r="420" spans="1:27" ht="24" customHeight="1" x14ac:dyDescent="0.3">
      <c r="A420" s="56"/>
      <c r="B420" s="65">
        <f t="shared" si="16"/>
        <v>403</v>
      </c>
      <c r="C420" s="70" t="s">
        <v>409</v>
      </c>
      <c r="D420" s="67" t="s">
        <v>8</v>
      </c>
      <c r="E420" s="89"/>
      <c r="F420" s="69">
        <v>0</v>
      </c>
      <c r="G420" s="68">
        <f t="shared" si="14"/>
        <v>0</v>
      </c>
      <c r="H420" s="191"/>
      <c r="I420" s="192"/>
      <c r="J420" s="192"/>
      <c r="K420" s="192"/>
      <c r="L420" s="192"/>
      <c r="M420" s="192"/>
      <c r="N420" s="194"/>
      <c r="O420" s="195"/>
      <c r="P420" s="196"/>
      <c r="Q420" s="195"/>
      <c r="R420" s="196"/>
      <c r="S420" s="195"/>
      <c r="T420" s="194"/>
      <c r="U420" s="194"/>
      <c r="V420" s="197"/>
      <c r="W420" s="197"/>
      <c r="X420" s="195"/>
      <c r="Y420" s="195"/>
      <c r="Z420" s="195"/>
      <c r="AA420" s="199"/>
    </row>
    <row r="421" spans="1:27" ht="24" customHeight="1" x14ac:dyDescent="0.3">
      <c r="A421" s="56"/>
      <c r="B421" s="65">
        <f t="shared" si="16"/>
        <v>404</v>
      </c>
      <c r="C421" s="70" t="s">
        <v>410</v>
      </c>
      <c r="D421" s="67" t="s">
        <v>8</v>
      </c>
      <c r="E421" s="89"/>
      <c r="F421" s="69">
        <v>0</v>
      </c>
      <c r="G421" s="68">
        <f t="shared" si="14"/>
        <v>0</v>
      </c>
      <c r="H421" s="191"/>
      <c r="I421" s="192"/>
      <c r="J421" s="192"/>
      <c r="K421" s="192"/>
      <c r="L421" s="192"/>
      <c r="M421" s="192"/>
      <c r="N421" s="194"/>
      <c r="O421" s="195"/>
      <c r="P421" s="196"/>
      <c r="Q421" s="195"/>
      <c r="R421" s="196"/>
      <c r="S421" s="195"/>
      <c r="T421" s="194"/>
      <c r="U421" s="194"/>
      <c r="V421" s="197"/>
      <c r="W421" s="197"/>
      <c r="X421" s="195"/>
      <c r="Y421" s="195"/>
      <c r="Z421" s="195"/>
      <c r="AA421" s="199"/>
    </row>
    <row r="422" spans="1:27" ht="15.6" x14ac:dyDescent="0.3">
      <c r="A422" s="56"/>
      <c r="B422" s="65">
        <f t="shared" si="16"/>
        <v>405</v>
      </c>
      <c r="C422" s="70" t="s">
        <v>348</v>
      </c>
      <c r="D422" s="67" t="s">
        <v>8</v>
      </c>
      <c r="E422" s="89"/>
      <c r="F422" s="69">
        <v>0</v>
      </c>
      <c r="G422" s="68">
        <f t="shared" si="14"/>
        <v>0</v>
      </c>
      <c r="H422" s="191"/>
      <c r="I422" s="192"/>
      <c r="J422" s="192"/>
      <c r="K422" s="192"/>
      <c r="L422" s="192"/>
      <c r="M422" s="192"/>
      <c r="N422" s="194"/>
      <c r="O422" s="195"/>
      <c r="P422" s="196"/>
      <c r="Q422" s="195"/>
      <c r="R422" s="196"/>
      <c r="S422" s="195"/>
      <c r="T422" s="194"/>
      <c r="U422" s="194"/>
      <c r="V422" s="197"/>
      <c r="W422" s="197"/>
      <c r="X422" s="195"/>
      <c r="Y422" s="195"/>
      <c r="Z422" s="195"/>
      <c r="AA422" s="199"/>
    </row>
    <row r="423" spans="1:27" ht="15.6" x14ac:dyDescent="0.3">
      <c r="A423" s="56"/>
      <c r="B423" s="65">
        <f t="shared" si="16"/>
        <v>406</v>
      </c>
      <c r="C423" s="70" t="s">
        <v>349</v>
      </c>
      <c r="D423" s="67" t="s">
        <v>8</v>
      </c>
      <c r="E423" s="89"/>
      <c r="F423" s="69">
        <v>0</v>
      </c>
      <c r="G423" s="68">
        <f t="shared" si="14"/>
        <v>0</v>
      </c>
      <c r="H423" s="191"/>
      <c r="I423" s="192"/>
      <c r="J423" s="192"/>
      <c r="K423" s="192"/>
      <c r="L423" s="192"/>
      <c r="M423" s="192"/>
      <c r="N423" s="194"/>
      <c r="O423" s="195"/>
      <c r="P423" s="196"/>
      <c r="Q423" s="195"/>
      <c r="R423" s="196"/>
      <c r="S423" s="195"/>
      <c r="T423" s="194"/>
      <c r="U423" s="194"/>
      <c r="V423" s="197"/>
      <c r="W423" s="197"/>
      <c r="X423" s="195"/>
      <c r="Y423" s="195"/>
      <c r="Z423" s="195"/>
      <c r="AA423" s="199"/>
    </row>
    <row r="424" spans="1:27" ht="15.6" x14ac:dyDescent="0.3">
      <c r="A424" s="56"/>
      <c r="B424" s="65">
        <f t="shared" si="16"/>
        <v>407</v>
      </c>
      <c r="C424" s="70" t="s">
        <v>350</v>
      </c>
      <c r="D424" s="67" t="s">
        <v>8</v>
      </c>
      <c r="E424" s="89"/>
      <c r="F424" s="69">
        <v>0</v>
      </c>
      <c r="G424" s="68">
        <f t="shared" si="14"/>
        <v>0</v>
      </c>
      <c r="H424" s="191"/>
      <c r="I424" s="192"/>
      <c r="J424" s="192"/>
      <c r="K424" s="192"/>
      <c r="L424" s="192"/>
      <c r="M424" s="192"/>
      <c r="N424" s="194"/>
      <c r="O424" s="195"/>
      <c r="P424" s="196"/>
      <c r="Q424" s="195"/>
      <c r="R424" s="196"/>
      <c r="S424" s="195"/>
      <c r="T424" s="194"/>
      <c r="U424" s="194"/>
      <c r="V424" s="197"/>
      <c r="W424" s="197"/>
      <c r="X424" s="195"/>
      <c r="Y424" s="195"/>
      <c r="Z424" s="195"/>
      <c r="AA424" s="199"/>
    </row>
    <row r="425" spans="1:27" ht="15.6" x14ac:dyDescent="0.3">
      <c r="A425" s="56"/>
      <c r="B425" s="65">
        <f t="shared" si="16"/>
        <v>408</v>
      </c>
      <c r="C425" s="70" t="s">
        <v>407</v>
      </c>
      <c r="D425" s="67" t="s">
        <v>8</v>
      </c>
      <c r="E425" s="89"/>
      <c r="F425" s="69">
        <v>0</v>
      </c>
      <c r="G425" s="68">
        <f t="shared" si="14"/>
        <v>0</v>
      </c>
      <c r="H425" s="191"/>
      <c r="I425" s="192"/>
      <c r="J425" s="192"/>
      <c r="K425" s="192"/>
      <c r="L425" s="192"/>
      <c r="M425" s="192"/>
      <c r="N425" s="194"/>
      <c r="O425" s="195"/>
      <c r="P425" s="196"/>
      <c r="Q425" s="195"/>
      <c r="R425" s="196"/>
      <c r="S425" s="195"/>
      <c r="T425" s="194"/>
      <c r="U425" s="194"/>
      <c r="V425" s="197"/>
      <c r="W425" s="197"/>
      <c r="X425" s="195"/>
      <c r="Y425" s="195"/>
      <c r="Z425" s="195"/>
      <c r="AA425" s="199"/>
    </row>
    <row r="426" spans="1:27" ht="15.6" x14ac:dyDescent="0.3">
      <c r="A426" s="56"/>
      <c r="B426" s="65">
        <f t="shared" si="16"/>
        <v>409</v>
      </c>
      <c r="C426" s="70" t="s">
        <v>441</v>
      </c>
      <c r="D426" s="67" t="s">
        <v>8</v>
      </c>
      <c r="E426" s="89"/>
      <c r="F426" s="69">
        <v>0</v>
      </c>
      <c r="G426" s="68">
        <f t="shared" si="14"/>
        <v>0</v>
      </c>
      <c r="H426" s="191"/>
      <c r="I426" s="192"/>
      <c r="J426" s="192"/>
      <c r="K426" s="192"/>
      <c r="L426" s="192"/>
      <c r="M426" s="192"/>
      <c r="N426" s="194"/>
      <c r="O426" s="195"/>
      <c r="P426" s="196"/>
      <c r="Q426" s="195"/>
      <c r="R426" s="196"/>
      <c r="S426" s="195"/>
      <c r="T426" s="194"/>
      <c r="U426" s="194"/>
      <c r="V426" s="197"/>
      <c r="W426" s="197"/>
      <c r="X426" s="195"/>
      <c r="Y426" s="195"/>
      <c r="Z426" s="195"/>
      <c r="AA426" s="199"/>
    </row>
    <row r="427" spans="1:27" ht="15.6" x14ac:dyDescent="0.3">
      <c r="A427" s="56"/>
      <c r="B427" s="65">
        <f t="shared" si="16"/>
        <v>410</v>
      </c>
      <c r="C427" s="70" t="s">
        <v>440</v>
      </c>
      <c r="D427" s="67" t="s">
        <v>8</v>
      </c>
      <c r="E427" s="89"/>
      <c r="F427" s="69">
        <v>0</v>
      </c>
      <c r="G427" s="68">
        <f t="shared" si="14"/>
        <v>0</v>
      </c>
      <c r="H427" s="191"/>
      <c r="I427" s="192"/>
      <c r="J427" s="192"/>
      <c r="K427" s="192"/>
      <c r="L427" s="192"/>
      <c r="M427" s="192"/>
      <c r="N427" s="194"/>
      <c r="O427" s="195"/>
      <c r="P427" s="196"/>
      <c r="Q427" s="195"/>
      <c r="R427" s="196"/>
      <c r="S427" s="195"/>
      <c r="T427" s="194"/>
      <c r="U427" s="194"/>
      <c r="V427" s="197"/>
      <c r="W427" s="197"/>
      <c r="X427" s="195"/>
      <c r="Y427" s="195"/>
      <c r="Z427" s="195"/>
      <c r="AA427" s="199"/>
    </row>
    <row r="428" spans="1:27" ht="39.6" customHeight="1" x14ac:dyDescent="0.3">
      <c r="A428" s="56"/>
      <c r="B428" s="65">
        <f t="shared" si="16"/>
        <v>411</v>
      </c>
      <c r="C428" s="70" t="s">
        <v>405</v>
      </c>
      <c r="D428" s="67" t="s">
        <v>8</v>
      </c>
      <c r="E428" s="89"/>
      <c r="F428" s="69">
        <v>0</v>
      </c>
      <c r="G428" s="68">
        <f t="shared" si="14"/>
        <v>0</v>
      </c>
      <c r="H428" s="191"/>
      <c r="I428" s="192"/>
      <c r="J428" s="192"/>
      <c r="K428" s="192"/>
      <c r="L428" s="192"/>
      <c r="M428" s="192"/>
      <c r="N428" s="194"/>
      <c r="O428" s="195"/>
      <c r="P428" s="196"/>
      <c r="Q428" s="195"/>
      <c r="R428" s="196"/>
      <c r="S428" s="195"/>
      <c r="T428" s="194"/>
      <c r="U428" s="194"/>
      <c r="V428" s="197"/>
      <c r="W428" s="197"/>
      <c r="X428" s="195"/>
      <c r="Y428" s="195"/>
      <c r="Z428" s="195"/>
      <c r="AA428" s="199"/>
    </row>
    <row r="429" spans="1:27" ht="30.6" x14ac:dyDescent="0.3">
      <c r="A429" s="56"/>
      <c r="B429" s="65">
        <f t="shared" si="16"/>
        <v>412</v>
      </c>
      <c r="C429" s="70" t="s">
        <v>406</v>
      </c>
      <c r="D429" s="67" t="s">
        <v>8</v>
      </c>
      <c r="E429" s="89"/>
      <c r="F429" s="69">
        <v>0</v>
      </c>
      <c r="G429" s="68">
        <f t="shared" si="14"/>
        <v>0</v>
      </c>
      <c r="H429" s="191"/>
      <c r="I429" s="192"/>
      <c r="J429" s="192"/>
      <c r="K429" s="192"/>
      <c r="L429" s="192"/>
      <c r="M429" s="192"/>
      <c r="N429" s="194"/>
      <c r="O429" s="195"/>
      <c r="P429" s="196"/>
      <c r="Q429" s="195"/>
      <c r="R429" s="196"/>
      <c r="S429" s="195"/>
      <c r="T429" s="194"/>
      <c r="U429" s="194"/>
      <c r="V429" s="197"/>
      <c r="W429" s="197"/>
      <c r="X429" s="195"/>
      <c r="Y429" s="195"/>
      <c r="Z429" s="195"/>
      <c r="AA429" s="199"/>
    </row>
    <row r="430" spans="1:27" ht="15.6" x14ac:dyDescent="0.3">
      <c r="A430" s="56"/>
      <c r="B430" s="65">
        <f t="shared" si="16"/>
        <v>413</v>
      </c>
      <c r="C430" s="70" t="s">
        <v>396</v>
      </c>
      <c r="D430" s="67" t="s">
        <v>8</v>
      </c>
      <c r="E430" s="89">
        <v>20</v>
      </c>
      <c r="F430" s="69">
        <v>0.60179999999999989</v>
      </c>
      <c r="G430" s="68">
        <f t="shared" si="14"/>
        <v>12.04</v>
      </c>
      <c r="H430" s="191"/>
      <c r="I430" s="192"/>
      <c r="J430" s="192"/>
      <c r="K430" s="192"/>
      <c r="L430" s="192"/>
      <c r="M430" s="192"/>
      <c r="N430" s="194"/>
      <c r="O430" s="195"/>
      <c r="P430" s="197"/>
      <c r="Q430" s="195"/>
      <c r="R430" s="197"/>
      <c r="S430" s="195"/>
      <c r="T430" s="194"/>
      <c r="U430" s="194"/>
      <c r="V430" s="197"/>
      <c r="W430" s="197"/>
      <c r="X430" s="195"/>
      <c r="Y430" s="195"/>
      <c r="Z430" s="195"/>
      <c r="AA430" s="199"/>
    </row>
    <row r="431" spans="1:27" ht="15.6" x14ac:dyDescent="0.3">
      <c r="A431" s="56"/>
      <c r="B431" s="65">
        <f t="shared" si="16"/>
        <v>414</v>
      </c>
      <c r="C431" s="70" t="s">
        <v>411</v>
      </c>
      <c r="D431" s="67" t="s">
        <v>8</v>
      </c>
      <c r="E431" s="89">
        <v>167</v>
      </c>
      <c r="F431" s="69">
        <v>1.1835399999999998</v>
      </c>
      <c r="G431" s="68">
        <f t="shared" si="14"/>
        <v>197.65</v>
      </c>
      <c r="H431" s="191"/>
      <c r="I431" s="192"/>
      <c r="J431" s="192"/>
      <c r="K431" s="192"/>
      <c r="L431" s="192"/>
      <c r="M431" s="192"/>
      <c r="N431" s="194"/>
      <c r="O431" s="195"/>
      <c r="P431" s="197"/>
      <c r="Q431" s="195"/>
      <c r="R431" s="197"/>
      <c r="S431" s="195"/>
      <c r="T431" s="194"/>
      <c r="U431" s="194"/>
      <c r="V431" s="197"/>
      <c r="W431" s="197"/>
      <c r="X431" s="195"/>
      <c r="Y431" s="195"/>
      <c r="Z431" s="195"/>
      <c r="AA431" s="199"/>
    </row>
    <row r="432" spans="1:27" ht="20.399999999999999" x14ac:dyDescent="0.3">
      <c r="A432" s="56"/>
      <c r="B432" s="65">
        <f t="shared" si="16"/>
        <v>415</v>
      </c>
      <c r="C432" s="70" t="s">
        <v>351</v>
      </c>
      <c r="D432" s="67" t="s">
        <v>8</v>
      </c>
      <c r="E432" s="89"/>
      <c r="F432" s="69">
        <v>0</v>
      </c>
      <c r="G432" s="68">
        <f t="shared" si="14"/>
        <v>0</v>
      </c>
      <c r="H432" s="191"/>
      <c r="I432" s="192"/>
      <c r="J432" s="192"/>
      <c r="K432" s="192"/>
      <c r="L432" s="192"/>
      <c r="M432" s="192"/>
      <c r="N432" s="194"/>
      <c r="O432" s="195"/>
      <c r="P432" s="196"/>
      <c r="Q432" s="195"/>
      <c r="R432" s="196"/>
      <c r="S432" s="195"/>
      <c r="T432" s="194"/>
      <c r="U432" s="194"/>
      <c r="V432" s="197"/>
      <c r="W432" s="197"/>
      <c r="X432" s="195"/>
      <c r="Y432" s="195"/>
      <c r="Z432" s="195"/>
      <c r="AA432" s="199"/>
    </row>
    <row r="433" spans="1:27" ht="20.399999999999999" x14ac:dyDescent="0.3">
      <c r="A433" s="56"/>
      <c r="B433" s="65">
        <f t="shared" si="16"/>
        <v>416</v>
      </c>
      <c r="C433" s="70" t="s">
        <v>605</v>
      </c>
      <c r="D433" s="67"/>
      <c r="E433" s="89"/>
      <c r="F433" s="69">
        <v>0</v>
      </c>
      <c r="G433" s="68">
        <f t="shared" si="14"/>
        <v>0</v>
      </c>
      <c r="H433" s="191"/>
      <c r="I433" s="192"/>
      <c r="J433" s="192"/>
      <c r="K433" s="192"/>
      <c r="L433" s="192"/>
      <c r="M433" s="192"/>
      <c r="N433" s="194"/>
      <c r="O433" s="195"/>
      <c r="P433" s="196"/>
      <c r="Q433" s="195"/>
      <c r="R433" s="196"/>
      <c r="S433" s="195"/>
      <c r="T433" s="194"/>
      <c r="U433" s="194"/>
      <c r="V433" s="197"/>
      <c r="W433" s="197"/>
      <c r="X433" s="195"/>
      <c r="Y433" s="195"/>
      <c r="Z433" s="195"/>
      <c r="AA433" s="199"/>
    </row>
    <row r="434" spans="1:27" ht="15.6" x14ac:dyDescent="0.3">
      <c r="A434" s="56"/>
      <c r="B434" s="91">
        <f t="shared" si="16"/>
        <v>417</v>
      </c>
      <c r="C434" s="97" t="s">
        <v>606</v>
      </c>
      <c r="D434" s="76" t="s">
        <v>8</v>
      </c>
      <c r="E434" s="89"/>
      <c r="F434" s="69">
        <v>0</v>
      </c>
      <c r="G434" s="68">
        <f t="shared" si="14"/>
        <v>0</v>
      </c>
      <c r="H434" s="191"/>
      <c r="I434" s="192"/>
      <c r="J434" s="192"/>
      <c r="K434" s="192"/>
      <c r="L434" s="192"/>
      <c r="M434" s="192"/>
      <c r="N434" s="194"/>
      <c r="O434" s="195"/>
      <c r="P434" s="196"/>
      <c r="Q434" s="195"/>
      <c r="R434" s="196"/>
      <c r="S434" s="195"/>
      <c r="T434" s="194"/>
      <c r="U434" s="194"/>
      <c r="V434" s="197"/>
      <c r="W434" s="197"/>
      <c r="X434" s="195"/>
      <c r="Y434" s="195"/>
      <c r="Z434" s="195"/>
      <c r="AA434" s="199"/>
    </row>
    <row r="435" spans="1:27" ht="26.4" customHeight="1" x14ac:dyDescent="0.3">
      <c r="A435" s="56"/>
      <c r="B435" s="91">
        <f t="shared" si="16"/>
        <v>418</v>
      </c>
      <c r="C435" s="97" t="str">
        <f>+'[1]RESUMEN C'!D168</f>
        <v xml:space="preserve">Sustitución de sis. med. indirecta monofasica MT (caja de proteccion+ base 6 terminales + medidor + TC + TP + cable de control+ funda bx) - (zona rural) </v>
      </c>
      <c r="D435" s="76" t="s">
        <v>8</v>
      </c>
      <c r="E435" s="89"/>
      <c r="F435" s="69">
        <v>0</v>
      </c>
      <c r="G435" s="68">
        <f t="shared" si="14"/>
        <v>0</v>
      </c>
      <c r="H435" s="191"/>
      <c r="I435" s="192"/>
      <c r="J435" s="192"/>
      <c r="K435" s="192"/>
      <c r="L435" s="192"/>
      <c r="M435" s="192"/>
      <c r="N435" s="194"/>
      <c r="O435" s="195"/>
      <c r="P435" s="196"/>
      <c r="Q435" s="195"/>
      <c r="R435" s="196"/>
      <c r="S435" s="195"/>
      <c r="T435" s="194"/>
      <c r="U435" s="194"/>
      <c r="V435" s="197"/>
      <c r="W435" s="197"/>
      <c r="X435" s="195"/>
      <c r="Y435" s="195"/>
      <c r="Z435" s="195"/>
      <c r="AA435" s="199"/>
    </row>
    <row r="436" spans="1:27" ht="30.6" x14ac:dyDescent="0.3">
      <c r="A436" s="56"/>
      <c r="B436" s="91">
        <f t="shared" si="16"/>
        <v>419</v>
      </c>
      <c r="C436" s="100" t="s">
        <v>607</v>
      </c>
      <c r="D436" s="76" t="s">
        <v>8</v>
      </c>
      <c r="E436" s="89">
        <v>81</v>
      </c>
      <c r="F436" s="69">
        <v>2.9789099999999999</v>
      </c>
      <c r="G436" s="68">
        <f t="shared" si="14"/>
        <v>241.29</v>
      </c>
      <c r="H436" s="191"/>
      <c r="I436" s="192"/>
      <c r="J436" s="192"/>
      <c r="K436" s="192"/>
      <c r="L436" s="192"/>
      <c r="M436" s="192"/>
      <c r="N436" s="194"/>
      <c r="O436" s="195"/>
      <c r="P436" s="197"/>
      <c r="Q436" s="195"/>
      <c r="R436" s="197"/>
      <c r="S436" s="195"/>
      <c r="T436" s="194"/>
      <c r="U436" s="194"/>
      <c r="V436" s="197"/>
      <c r="W436" s="197"/>
      <c r="X436" s="195"/>
      <c r="Y436" s="195"/>
      <c r="Z436" s="195"/>
      <c r="AA436" s="199"/>
    </row>
    <row r="437" spans="1:27" ht="37.200000000000003" customHeight="1" x14ac:dyDescent="0.3">
      <c r="A437" s="56"/>
      <c r="B437" s="91">
        <f t="shared" si="16"/>
        <v>420</v>
      </c>
      <c r="C437" s="100" t="s">
        <v>608</v>
      </c>
      <c r="D437" s="76" t="s">
        <v>8</v>
      </c>
      <c r="E437" s="89"/>
      <c r="F437" s="69">
        <v>0</v>
      </c>
      <c r="G437" s="68">
        <f t="shared" si="14"/>
        <v>0</v>
      </c>
      <c r="H437" s="191"/>
      <c r="I437" s="192"/>
      <c r="J437" s="192"/>
      <c r="K437" s="192"/>
      <c r="L437" s="192"/>
      <c r="M437" s="192"/>
      <c r="N437" s="194"/>
      <c r="O437" s="195"/>
      <c r="P437" s="196"/>
      <c r="Q437" s="195"/>
      <c r="R437" s="196"/>
      <c r="S437" s="195"/>
      <c r="T437" s="194"/>
      <c r="U437" s="194"/>
      <c r="V437" s="197"/>
      <c r="W437" s="197"/>
      <c r="X437" s="195"/>
      <c r="Y437" s="195"/>
      <c r="Z437" s="195"/>
      <c r="AA437" s="199"/>
    </row>
    <row r="438" spans="1:27" ht="15.6" x14ac:dyDescent="0.3">
      <c r="A438" s="56"/>
      <c r="B438" s="91">
        <f t="shared" si="16"/>
        <v>421</v>
      </c>
      <c r="C438" s="100" t="s">
        <v>609</v>
      </c>
      <c r="D438" s="76" t="s">
        <v>8</v>
      </c>
      <c r="E438" s="89"/>
      <c r="F438" s="69">
        <v>0</v>
      </c>
      <c r="G438" s="68">
        <f t="shared" si="14"/>
        <v>0</v>
      </c>
      <c r="H438" s="191"/>
      <c r="I438" s="192"/>
      <c r="J438" s="192"/>
      <c r="K438" s="192"/>
      <c r="L438" s="192"/>
      <c r="M438" s="192"/>
      <c r="N438" s="194"/>
      <c r="O438" s="195"/>
      <c r="P438" s="196"/>
      <c r="Q438" s="195"/>
      <c r="R438" s="196"/>
      <c r="S438" s="195"/>
      <c r="T438" s="194"/>
      <c r="U438" s="194"/>
      <c r="V438" s="197"/>
      <c r="W438" s="197"/>
      <c r="X438" s="195"/>
      <c r="Y438" s="195"/>
      <c r="Z438" s="195"/>
      <c r="AA438" s="199"/>
    </row>
    <row r="439" spans="1:27" ht="15.6" x14ac:dyDescent="0.3">
      <c r="A439" s="56"/>
      <c r="B439" s="91">
        <f t="shared" si="16"/>
        <v>422</v>
      </c>
      <c r="C439" s="100" t="s">
        <v>610</v>
      </c>
      <c r="D439" s="76" t="s">
        <v>8</v>
      </c>
      <c r="E439" s="89"/>
      <c r="F439" s="69">
        <v>0</v>
      </c>
      <c r="G439" s="68">
        <f t="shared" si="14"/>
        <v>0</v>
      </c>
      <c r="H439" s="191"/>
      <c r="I439" s="192"/>
      <c r="J439" s="192"/>
      <c r="K439" s="192"/>
      <c r="L439" s="192"/>
      <c r="M439" s="192"/>
      <c r="N439" s="194"/>
      <c r="O439" s="195"/>
      <c r="P439" s="196"/>
      <c r="Q439" s="195"/>
      <c r="R439" s="196"/>
      <c r="S439" s="195"/>
      <c r="T439" s="194"/>
      <c r="U439" s="194"/>
      <c r="V439" s="197"/>
      <c r="W439" s="197"/>
      <c r="X439" s="195"/>
      <c r="Y439" s="195"/>
      <c r="Z439" s="195"/>
      <c r="AA439" s="199"/>
    </row>
    <row r="440" spans="1:27" ht="15.6" x14ac:dyDescent="0.3">
      <c r="A440" s="56"/>
      <c r="B440" s="91">
        <f t="shared" si="16"/>
        <v>423</v>
      </c>
      <c r="C440" s="100" t="s">
        <v>611</v>
      </c>
      <c r="D440" s="76" t="s">
        <v>8</v>
      </c>
      <c r="E440" s="89"/>
      <c r="F440" s="69">
        <v>0</v>
      </c>
      <c r="G440" s="68">
        <f t="shared" si="14"/>
        <v>0</v>
      </c>
      <c r="H440" s="191"/>
      <c r="I440" s="192"/>
      <c r="J440" s="192"/>
      <c r="K440" s="192"/>
      <c r="L440" s="192"/>
      <c r="M440" s="192"/>
      <c r="N440" s="194"/>
      <c r="O440" s="195"/>
      <c r="P440" s="196"/>
      <c r="Q440" s="195"/>
      <c r="R440" s="196"/>
      <c r="S440" s="195"/>
      <c r="T440" s="194"/>
      <c r="U440" s="194"/>
      <c r="V440" s="197"/>
      <c r="W440" s="197"/>
      <c r="X440" s="195"/>
      <c r="Y440" s="195"/>
      <c r="Z440" s="195"/>
      <c r="AA440" s="199"/>
    </row>
    <row r="441" spans="1:27" ht="15.6" x14ac:dyDescent="0.3">
      <c r="A441" s="56"/>
      <c r="B441" s="91">
        <f t="shared" si="16"/>
        <v>424</v>
      </c>
      <c r="C441" s="100" t="s">
        <v>612</v>
      </c>
      <c r="D441" s="76" t="s">
        <v>8</v>
      </c>
      <c r="E441" s="89"/>
      <c r="F441" s="69">
        <v>0</v>
      </c>
      <c r="G441" s="68">
        <f t="shared" si="14"/>
        <v>0</v>
      </c>
      <c r="H441" s="191"/>
      <c r="I441" s="192"/>
      <c r="J441" s="192"/>
      <c r="K441" s="192"/>
      <c r="L441" s="192"/>
      <c r="M441" s="192"/>
      <c r="N441" s="194"/>
      <c r="O441" s="195"/>
      <c r="P441" s="196"/>
      <c r="Q441" s="195"/>
      <c r="R441" s="196"/>
      <c r="S441" s="195"/>
      <c r="T441" s="194"/>
      <c r="U441" s="194"/>
      <c r="V441" s="197"/>
      <c r="W441" s="197"/>
      <c r="X441" s="195"/>
      <c r="Y441" s="195"/>
      <c r="Z441" s="195"/>
      <c r="AA441" s="199"/>
    </row>
    <row r="442" spans="1:27" ht="24" customHeight="1" x14ac:dyDescent="0.3">
      <c r="A442" s="56"/>
      <c r="B442" s="91">
        <f t="shared" si="16"/>
        <v>425</v>
      </c>
      <c r="C442" s="100" t="s">
        <v>613</v>
      </c>
      <c r="D442" s="76" t="s">
        <v>8</v>
      </c>
      <c r="E442" s="89"/>
      <c r="F442" s="69">
        <v>0</v>
      </c>
      <c r="G442" s="68">
        <f t="shared" si="14"/>
        <v>0</v>
      </c>
      <c r="H442" s="191"/>
      <c r="I442" s="192"/>
      <c r="J442" s="192"/>
      <c r="K442" s="192"/>
      <c r="L442" s="192"/>
      <c r="M442" s="192"/>
      <c r="N442" s="194"/>
      <c r="O442" s="195"/>
      <c r="P442" s="196"/>
      <c r="Q442" s="195"/>
      <c r="R442" s="196"/>
      <c r="S442" s="195"/>
      <c r="T442" s="194"/>
      <c r="U442" s="194"/>
      <c r="V442" s="197"/>
      <c r="W442" s="197"/>
      <c r="X442" s="195"/>
      <c r="Y442" s="195"/>
      <c r="Z442" s="195"/>
      <c r="AA442" s="199"/>
    </row>
    <row r="443" spans="1:27" ht="24" customHeight="1" x14ac:dyDescent="0.3">
      <c r="A443" s="56"/>
      <c r="B443" s="91">
        <f t="shared" si="16"/>
        <v>426</v>
      </c>
      <c r="C443" s="100" t="s">
        <v>614</v>
      </c>
      <c r="D443" s="76" t="s">
        <v>8</v>
      </c>
      <c r="E443" s="89"/>
      <c r="F443" s="69">
        <v>0</v>
      </c>
      <c r="G443" s="68">
        <f t="shared" si="14"/>
        <v>0</v>
      </c>
      <c r="H443" s="191"/>
      <c r="I443" s="192"/>
      <c r="J443" s="192"/>
      <c r="K443" s="192"/>
      <c r="L443" s="192"/>
      <c r="M443" s="192"/>
      <c r="N443" s="194"/>
      <c r="O443" s="195"/>
      <c r="P443" s="196"/>
      <c r="Q443" s="195"/>
      <c r="R443" s="196"/>
      <c r="S443" s="195"/>
      <c r="T443" s="194"/>
      <c r="U443" s="194"/>
      <c r="V443" s="197"/>
      <c r="W443" s="197"/>
      <c r="X443" s="195"/>
      <c r="Y443" s="195"/>
      <c r="Z443" s="195"/>
      <c r="AA443" s="199"/>
    </row>
    <row r="444" spans="1:27" ht="24" customHeight="1" x14ac:dyDescent="0.3">
      <c r="A444" s="56"/>
      <c r="B444" s="91">
        <f t="shared" si="16"/>
        <v>427</v>
      </c>
      <c r="C444" s="100" t="s">
        <v>615</v>
      </c>
      <c r="D444" s="76" t="s">
        <v>8</v>
      </c>
      <c r="E444" s="89"/>
      <c r="F444" s="69">
        <v>0</v>
      </c>
      <c r="G444" s="68">
        <f t="shared" si="14"/>
        <v>0</v>
      </c>
      <c r="H444" s="191"/>
      <c r="I444" s="192"/>
      <c r="J444" s="192"/>
      <c r="K444" s="192"/>
      <c r="L444" s="192"/>
      <c r="M444" s="192"/>
      <c r="N444" s="194"/>
      <c r="O444" s="195"/>
      <c r="P444" s="196"/>
      <c r="Q444" s="195"/>
      <c r="R444" s="196"/>
      <c r="S444" s="195"/>
      <c r="T444" s="194"/>
      <c r="U444" s="194"/>
      <c r="V444" s="197"/>
      <c r="W444" s="197"/>
      <c r="X444" s="195"/>
      <c r="Y444" s="195"/>
      <c r="Z444" s="195"/>
      <c r="AA444" s="199"/>
    </row>
    <row r="445" spans="1:27" ht="24" customHeight="1" x14ac:dyDescent="0.3">
      <c r="A445" s="56"/>
      <c r="B445" s="91">
        <f t="shared" si="16"/>
        <v>428</v>
      </c>
      <c r="C445" s="100" t="s">
        <v>616</v>
      </c>
      <c r="D445" s="76" t="s">
        <v>8</v>
      </c>
      <c r="E445" s="89"/>
      <c r="F445" s="69">
        <v>0</v>
      </c>
      <c r="G445" s="68">
        <f t="shared" si="14"/>
        <v>0</v>
      </c>
      <c r="H445" s="191"/>
      <c r="I445" s="192"/>
      <c r="J445" s="192"/>
      <c r="K445" s="192"/>
      <c r="L445" s="192"/>
      <c r="M445" s="192"/>
      <c r="N445" s="194"/>
      <c r="O445" s="195"/>
      <c r="P445" s="196"/>
      <c r="Q445" s="195"/>
      <c r="R445" s="196"/>
      <c r="S445" s="195"/>
      <c r="T445" s="194"/>
      <c r="U445" s="194"/>
      <c r="V445" s="197"/>
      <c r="W445" s="197"/>
      <c r="X445" s="195"/>
      <c r="Y445" s="195"/>
      <c r="Z445" s="195"/>
      <c r="AA445" s="199"/>
    </row>
    <row r="446" spans="1:27" ht="24" customHeight="1" x14ac:dyDescent="0.3">
      <c r="A446" s="56"/>
      <c r="B446" s="91">
        <f t="shared" si="16"/>
        <v>429</v>
      </c>
      <c r="C446" s="100" t="s">
        <v>617</v>
      </c>
      <c r="D446" s="76" t="s">
        <v>8</v>
      </c>
      <c r="E446" s="89"/>
      <c r="F446" s="69">
        <v>0</v>
      </c>
      <c r="G446" s="68">
        <f t="shared" si="14"/>
        <v>0</v>
      </c>
      <c r="H446" s="191"/>
      <c r="I446" s="192"/>
      <c r="J446" s="192"/>
      <c r="K446" s="192"/>
      <c r="L446" s="192"/>
      <c r="M446" s="192"/>
      <c r="N446" s="194"/>
      <c r="O446" s="195"/>
      <c r="P446" s="196"/>
      <c r="Q446" s="195"/>
      <c r="R446" s="196"/>
      <c r="S446" s="195"/>
      <c r="T446" s="194"/>
      <c r="U446" s="194"/>
      <c r="V446" s="197"/>
      <c r="W446" s="197"/>
      <c r="X446" s="195"/>
      <c r="Y446" s="195"/>
      <c r="Z446" s="195"/>
      <c r="AA446" s="199"/>
    </row>
    <row r="447" spans="1:27" ht="24" customHeight="1" x14ac:dyDescent="0.3">
      <c r="A447" s="56"/>
      <c r="B447" s="91">
        <f t="shared" si="16"/>
        <v>430</v>
      </c>
      <c r="C447" s="100" t="s">
        <v>618</v>
      </c>
      <c r="D447" s="76" t="s">
        <v>8</v>
      </c>
      <c r="E447" s="89">
        <v>15</v>
      </c>
      <c r="F447" s="69">
        <v>2.66798</v>
      </c>
      <c r="G447" s="68">
        <f t="shared" si="14"/>
        <v>40.020000000000003</v>
      </c>
      <c r="H447" s="191"/>
      <c r="I447" s="192"/>
      <c r="J447" s="192"/>
      <c r="K447" s="192"/>
      <c r="L447" s="192"/>
      <c r="M447" s="192"/>
      <c r="N447" s="194"/>
      <c r="O447" s="195"/>
      <c r="P447" s="197"/>
      <c r="Q447" s="195"/>
      <c r="R447" s="197"/>
      <c r="S447" s="195"/>
      <c r="T447" s="194"/>
      <c r="U447" s="194"/>
      <c r="V447" s="197"/>
      <c r="W447" s="197"/>
      <c r="X447" s="195"/>
      <c r="Y447" s="195"/>
      <c r="Z447" s="195"/>
      <c r="AA447" s="199"/>
    </row>
    <row r="448" spans="1:27" ht="24" customHeight="1" x14ac:dyDescent="0.3">
      <c r="A448" s="56"/>
      <c r="B448" s="91">
        <f t="shared" si="16"/>
        <v>431</v>
      </c>
      <c r="C448" s="100" t="s">
        <v>619</v>
      </c>
      <c r="D448" s="76" t="s">
        <v>8</v>
      </c>
      <c r="E448" s="89"/>
      <c r="F448" s="69">
        <v>0</v>
      </c>
      <c r="G448" s="68">
        <f t="shared" si="14"/>
        <v>0</v>
      </c>
      <c r="H448" s="191"/>
      <c r="I448" s="192"/>
      <c r="J448" s="192"/>
      <c r="K448" s="192"/>
      <c r="L448" s="192"/>
      <c r="M448" s="192"/>
      <c r="N448" s="194"/>
      <c r="O448" s="195"/>
      <c r="P448" s="196"/>
      <c r="Q448" s="195"/>
      <c r="R448" s="196"/>
      <c r="S448" s="195"/>
      <c r="T448" s="194"/>
      <c r="U448" s="194"/>
      <c r="V448" s="197"/>
      <c r="W448" s="197"/>
      <c r="X448" s="195"/>
      <c r="Y448" s="195"/>
      <c r="Z448" s="195"/>
      <c r="AA448" s="199"/>
    </row>
    <row r="449" spans="1:27" ht="24" customHeight="1" x14ac:dyDescent="0.3">
      <c r="A449" s="56"/>
      <c r="B449" s="91">
        <f t="shared" si="16"/>
        <v>432</v>
      </c>
      <c r="C449" s="100" t="s">
        <v>620</v>
      </c>
      <c r="D449" s="76" t="s">
        <v>8</v>
      </c>
      <c r="E449" s="89"/>
      <c r="F449" s="69">
        <v>0</v>
      </c>
      <c r="G449" s="68">
        <f t="shared" si="14"/>
        <v>0</v>
      </c>
      <c r="H449" s="191"/>
      <c r="I449" s="192"/>
      <c r="J449" s="192"/>
      <c r="K449" s="192"/>
      <c r="L449" s="192"/>
      <c r="M449" s="192"/>
      <c r="N449" s="194"/>
      <c r="O449" s="195"/>
      <c r="P449" s="196"/>
      <c r="Q449" s="195"/>
      <c r="R449" s="196"/>
      <c r="S449" s="195"/>
      <c r="T449" s="194"/>
      <c r="U449" s="194"/>
      <c r="V449" s="197"/>
      <c r="W449" s="197"/>
      <c r="X449" s="195"/>
      <c r="Y449" s="195"/>
      <c r="Z449" s="195"/>
      <c r="AA449" s="199"/>
    </row>
    <row r="450" spans="1:27" ht="24" customHeight="1" x14ac:dyDescent="0.3">
      <c r="A450" s="56"/>
      <c r="B450" s="91">
        <f t="shared" si="16"/>
        <v>433</v>
      </c>
      <c r="C450" s="100" t="s">
        <v>621</v>
      </c>
      <c r="D450" s="76" t="s">
        <v>8</v>
      </c>
      <c r="E450" s="89"/>
      <c r="F450" s="69">
        <v>0</v>
      </c>
      <c r="G450" s="68">
        <f t="shared" si="14"/>
        <v>0</v>
      </c>
      <c r="H450" s="191"/>
      <c r="I450" s="192"/>
      <c r="J450" s="192"/>
      <c r="K450" s="192"/>
      <c r="L450" s="192"/>
      <c r="M450" s="192"/>
      <c r="N450" s="194"/>
      <c r="O450" s="195"/>
      <c r="P450" s="196"/>
      <c r="Q450" s="195"/>
      <c r="R450" s="196"/>
      <c r="S450" s="195"/>
      <c r="T450" s="194"/>
      <c r="U450" s="194"/>
      <c r="V450" s="197"/>
      <c r="W450" s="197"/>
      <c r="X450" s="195"/>
      <c r="Y450" s="195"/>
      <c r="Z450" s="195"/>
      <c r="AA450" s="199"/>
    </row>
    <row r="451" spans="1:27" ht="24" customHeight="1" x14ac:dyDescent="0.3">
      <c r="A451" s="56"/>
      <c r="B451" s="91">
        <f t="shared" si="16"/>
        <v>434</v>
      </c>
      <c r="C451" s="100" t="s">
        <v>622</v>
      </c>
      <c r="D451" s="76" t="s">
        <v>8</v>
      </c>
      <c r="E451" s="89"/>
      <c r="F451" s="69">
        <v>0</v>
      </c>
      <c r="G451" s="68">
        <f t="shared" si="14"/>
        <v>0</v>
      </c>
      <c r="H451" s="191"/>
      <c r="I451" s="192"/>
      <c r="J451" s="192"/>
      <c r="K451" s="192"/>
      <c r="L451" s="192"/>
      <c r="M451" s="192"/>
      <c r="N451" s="194"/>
      <c r="O451" s="195"/>
      <c r="P451" s="196"/>
      <c r="Q451" s="195"/>
      <c r="R451" s="196"/>
      <c r="S451" s="195"/>
      <c r="T451" s="194"/>
      <c r="U451" s="194"/>
      <c r="V451" s="197"/>
      <c r="W451" s="197"/>
      <c r="X451" s="195"/>
      <c r="Y451" s="195"/>
      <c r="Z451" s="195"/>
      <c r="AA451" s="199"/>
    </row>
    <row r="452" spans="1:27" ht="24" customHeight="1" x14ac:dyDescent="0.3">
      <c r="A452" s="56"/>
      <c r="B452" s="91">
        <f t="shared" si="16"/>
        <v>435</v>
      </c>
      <c r="C452" s="100" t="s">
        <v>623</v>
      </c>
      <c r="D452" s="76" t="s">
        <v>8</v>
      </c>
      <c r="E452" s="89"/>
      <c r="F452" s="69">
        <v>0</v>
      </c>
      <c r="G452" s="68">
        <f t="shared" si="14"/>
        <v>0</v>
      </c>
      <c r="H452" s="191"/>
      <c r="I452" s="192"/>
      <c r="J452" s="192"/>
      <c r="K452" s="192"/>
      <c r="L452" s="192"/>
      <c r="M452" s="192"/>
      <c r="N452" s="194"/>
      <c r="O452" s="195"/>
      <c r="P452" s="196"/>
      <c r="Q452" s="195"/>
      <c r="R452" s="196"/>
      <c r="S452" s="195"/>
      <c r="T452" s="194"/>
      <c r="U452" s="194"/>
      <c r="V452" s="197"/>
      <c r="W452" s="197"/>
      <c r="X452" s="195"/>
      <c r="Y452" s="195"/>
      <c r="Z452" s="195"/>
      <c r="AA452" s="199"/>
    </row>
    <row r="453" spans="1:27" ht="24" customHeight="1" x14ac:dyDescent="0.3">
      <c r="A453" s="56"/>
      <c r="B453" s="91">
        <f t="shared" si="16"/>
        <v>436</v>
      </c>
      <c r="C453" s="100" t="s">
        <v>624</v>
      </c>
      <c r="D453" s="76" t="s">
        <v>8</v>
      </c>
      <c r="E453" s="89"/>
      <c r="F453" s="69">
        <v>0</v>
      </c>
      <c r="G453" s="68">
        <f t="shared" si="14"/>
        <v>0</v>
      </c>
      <c r="H453" s="191"/>
      <c r="I453" s="192"/>
      <c r="J453" s="192"/>
      <c r="K453" s="192"/>
      <c r="L453" s="192"/>
      <c r="M453" s="192"/>
      <c r="N453" s="194"/>
      <c r="O453" s="195"/>
      <c r="P453" s="196"/>
      <c r="Q453" s="195"/>
      <c r="R453" s="196"/>
      <c r="S453" s="195"/>
      <c r="T453" s="194"/>
      <c r="U453" s="194"/>
      <c r="V453" s="197"/>
      <c r="W453" s="197"/>
      <c r="X453" s="195"/>
      <c r="Y453" s="195"/>
      <c r="Z453" s="195"/>
      <c r="AA453" s="199"/>
    </row>
    <row r="454" spans="1:27" ht="36" customHeight="1" x14ac:dyDescent="0.3">
      <c r="A454" s="56"/>
      <c r="B454" s="91">
        <f t="shared" si="16"/>
        <v>437</v>
      </c>
      <c r="C454" s="100" t="s">
        <v>625</v>
      </c>
      <c r="D454" s="76" t="s">
        <v>8</v>
      </c>
      <c r="E454" s="89"/>
      <c r="F454" s="69">
        <v>0</v>
      </c>
      <c r="G454" s="68">
        <f t="shared" si="14"/>
        <v>0</v>
      </c>
      <c r="H454" s="191"/>
      <c r="I454" s="192"/>
      <c r="J454" s="192"/>
      <c r="K454" s="192"/>
      <c r="L454" s="192"/>
      <c r="M454" s="192"/>
      <c r="N454" s="194"/>
      <c r="O454" s="195"/>
      <c r="P454" s="196"/>
      <c r="Q454" s="195"/>
      <c r="R454" s="196"/>
      <c r="S454" s="195"/>
      <c r="T454" s="194"/>
      <c r="U454" s="194"/>
      <c r="V454" s="197"/>
      <c r="W454" s="197"/>
      <c r="X454" s="195"/>
      <c r="Y454" s="195"/>
      <c r="Z454" s="195"/>
      <c r="AA454" s="199"/>
    </row>
    <row r="455" spans="1:27" ht="36" customHeight="1" x14ac:dyDescent="0.3">
      <c r="A455" s="56"/>
      <c r="B455" s="91">
        <f t="shared" si="16"/>
        <v>438</v>
      </c>
      <c r="C455" s="100" t="s">
        <v>626</v>
      </c>
      <c r="D455" s="76" t="s">
        <v>8</v>
      </c>
      <c r="E455" s="89">
        <v>150</v>
      </c>
      <c r="F455" s="69">
        <v>3.1293599999999997</v>
      </c>
      <c r="G455" s="68">
        <f t="shared" si="14"/>
        <v>469.4</v>
      </c>
      <c r="H455" s="191"/>
      <c r="I455" s="192"/>
      <c r="J455" s="192"/>
      <c r="K455" s="192"/>
      <c r="L455" s="192"/>
      <c r="M455" s="192"/>
      <c r="N455" s="194"/>
      <c r="O455" s="195"/>
      <c r="P455" s="197"/>
      <c r="Q455" s="195"/>
      <c r="R455" s="197"/>
      <c r="S455" s="195"/>
      <c r="T455" s="194"/>
      <c r="U455" s="194"/>
      <c r="V455" s="197"/>
      <c r="W455" s="197"/>
      <c r="X455" s="195"/>
      <c r="Y455" s="195"/>
      <c r="Z455" s="195"/>
      <c r="AA455" s="199"/>
    </row>
    <row r="456" spans="1:27" ht="36" customHeight="1" x14ac:dyDescent="0.3">
      <c r="A456" s="56"/>
      <c r="B456" s="91">
        <f t="shared" si="16"/>
        <v>439</v>
      </c>
      <c r="C456" s="100" t="s">
        <v>627</v>
      </c>
      <c r="D456" s="76" t="s">
        <v>8</v>
      </c>
      <c r="E456" s="89">
        <v>81</v>
      </c>
      <c r="F456" s="69">
        <v>1.2537499999999999</v>
      </c>
      <c r="G456" s="68">
        <f t="shared" si="14"/>
        <v>101.55</v>
      </c>
      <c r="H456" s="191"/>
      <c r="I456" s="192"/>
      <c r="J456" s="192"/>
      <c r="K456" s="192"/>
      <c r="L456" s="192"/>
      <c r="M456" s="192"/>
      <c r="N456" s="194"/>
      <c r="O456" s="195"/>
      <c r="P456" s="197"/>
      <c r="Q456" s="195"/>
      <c r="R456" s="197"/>
      <c r="S456" s="195"/>
      <c r="T456" s="194"/>
      <c r="U456" s="194"/>
      <c r="V456" s="197"/>
      <c r="W456" s="197"/>
      <c r="X456" s="195"/>
      <c r="Y456" s="195"/>
      <c r="Z456" s="195"/>
      <c r="AA456" s="199"/>
    </row>
    <row r="457" spans="1:27" ht="36" customHeight="1" x14ac:dyDescent="0.3">
      <c r="A457" s="56"/>
      <c r="B457" s="91">
        <f t="shared" si="16"/>
        <v>440</v>
      </c>
      <c r="C457" s="100" t="s">
        <v>628</v>
      </c>
      <c r="D457" s="76" t="s">
        <v>8</v>
      </c>
      <c r="E457" s="89">
        <v>150</v>
      </c>
      <c r="F457" s="69">
        <v>0.87260999999999989</v>
      </c>
      <c r="G457" s="68">
        <f t="shared" si="14"/>
        <v>130.88999999999999</v>
      </c>
      <c r="H457" s="191"/>
      <c r="I457" s="192"/>
      <c r="J457" s="192"/>
      <c r="K457" s="192"/>
      <c r="L457" s="192"/>
      <c r="M457" s="192"/>
      <c r="N457" s="194"/>
      <c r="O457" s="195"/>
      <c r="P457" s="197"/>
      <c r="Q457" s="195"/>
      <c r="R457" s="197"/>
      <c r="S457" s="195"/>
      <c r="T457" s="194"/>
      <c r="U457" s="194"/>
      <c r="V457" s="197"/>
      <c r="W457" s="197"/>
      <c r="X457" s="195"/>
      <c r="Y457" s="195"/>
      <c r="Z457" s="195"/>
      <c r="AA457" s="199"/>
    </row>
    <row r="458" spans="1:27" ht="15.6" x14ac:dyDescent="0.3">
      <c r="A458" s="56"/>
      <c r="B458" s="91">
        <f t="shared" si="16"/>
        <v>441</v>
      </c>
      <c r="C458" s="100" t="s">
        <v>629</v>
      </c>
      <c r="D458" s="76" t="s">
        <v>8</v>
      </c>
      <c r="E458" s="89"/>
      <c r="F458" s="69">
        <v>0</v>
      </c>
      <c r="G458" s="68">
        <f t="shared" si="14"/>
        <v>0</v>
      </c>
      <c r="H458" s="191"/>
      <c r="I458" s="192"/>
      <c r="J458" s="192"/>
      <c r="K458" s="192"/>
      <c r="L458" s="192"/>
      <c r="M458" s="192"/>
      <c r="N458" s="194"/>
      <c r="O458" s="195"/>
      <c r="P458" s="196"/>
      <c r="Q458" s="195"/>
      <c r="R458" s="196"/>
      <c r="S458" s="195"/>
      <c r="T458" s="194"/>
      <c r="U458" s="194"/>
      <c r="V458" s="197"/>
      <c r="W458" s="197"/>
      <c r="X458" s="195"/>
      <c r="Y458" s="195"/>
      <c r="Z458" s="195"/>
      <c r="AA458" s="199"/>
    </row>
    <row r="459" spans="1:27" ht="15.6" x14ac:dyDescent="0.3">
      <c r="A459" s="56"/>
      <c r="B459" s="91">
        <f t="shared" si="16"/>
        <v>442</v>
      </c>
      <c r="C459" s="100" t="s">
        <v>630</v>
      </c>
      <c r="D459" s="76" t="s">
        <v>8</v>
      </c>
      <c r="E459" s="89">
        <v>81</v>
      </c>
      <c r="F459" s="69">
        <v>2.5476199999999998</v>
      </c>
      <c r="G459" s="68">
        <f t="shared" si="14"/>
        <v>206.36</v>
      </c>
      <c r="H459" s="191"/>
      <c r="I459" s="192"/>
      <c r="J459" s="192"/>
      <c r="K459" s="192"/>
      <c r="L459" s="192"/>
      <c r="M459" s="192"/>
      <c r="N459" s="194"/>
      <c r="O459" s="195"/>
      <c r="P459" s="197"/>
      <c r="Q459" s="195"/>
      <c r="R459" s="197"/>
      <c r="S459" s="195"/>
      <c r="T459" s="194"/>
      <c r="U459" s="194"/>
      <c r="V459" s="197"/>
      <c r="W459" s="197"/>
      <c r="X459" s="195"/>
      <c r="Y459" s="195"/>
      <c r="Z459" s="195"/>
      <c r="AA459" s="199"/>
    </row>
    <row r="460" spans="1:27" ht="15.6" x14ac:dyDescent="0.3">
      <c r="A460" s="56"/>
      <c r="B460" s="91">
        <f t="shared" si="16"/>
        <v>443</v>
      </c>
      <c r="C460" s="100" t="s">
        <v>631</v>
      </c>
      <c r="D460" s="76" t="s">
        <v>8</v>
      </c>
      <c r="E460" s="89"/>
      <c r="F460" s="69">
        <v>0</v>
      </c>
      <c r="G460" s="68">
        <f t="shared" si="14"/>
        <v>0</v>
      </c>
      <c r="H460" s="191"/>
      <c r="I460" s="192"/>
      <c r="J460" s="192"/>
      <c r="K460" s="192"/>
      <c r="L460" s="192"/>
      <c r="M460" s="192"/>
      <c r="N460" s="194"/>
      <c r="O460" s="195"/>
      <c r="P460" s="196"/>
      <c r="Q460" s="195"/>
      <c r="R460" s="196"/>
      <c r="S460" s="195"/>
      <c r="T460" s="194"/>
      <c r="U460" s="194"/>
      <c r="V460" s="197"/>
      <c r="W460" s="197"/>
      <c r="X460" s="195"/>
      <c r="Y460" s="195"/>
      <c r="Z460" s="195"/>
      <c r="AA460" s="199"/>
    </row>
    <row r="461" spans="1:27" ht="15.6" x14ac:dyDescent="0.3">
      <c r="A461" s="56"/>
      <c r="B461" s="91">
        <f t="shared" si="16"/>
        <v>444</v>
      </c>
      <c r="C461" s="100" t="s">
        <v>632</v>
      </c>
      <c r="D461" s="76" t="s">
        <v>8</v>
      </c>
      <c r="E461" s="89"/>
      <c r="F461" s="69">
        <v>0</v>
      </c>
      <c r="G461" s="68">
        <f t="shared" si="14"/>
        <v>0</v>
      </c>
      <c r="H461" s="191"/>
      <c r="I461" s="192"/>
      <c r="J461" s="192"/>
      <c r="K461" s="192"/>
      <c r="L461" s="192"/>
      <c r="M461" s="192"/>
      <c r="N461" s="194"/>
      <c r="O461" s="195"/>
      <c r="P461" s="196"/>
      <c r="Q461" s="195"/>
      <c r="R461" s="196"/>
      <c r="S461" s="195"/>
      <c r="T461" s="194"/>
      <c r="U461" s="194"/>
      <c r="V461" s="197"/>
      <c r="W461" s="197"/>
      <c r="X461" s="195"/>
      <c r="Y461" s="195"/>
      <c r="Z461" s="195"/>
      <c r="AA461" s="199"/>
    </row>
    <row r="462" spans="1:27" ht="15.6" x14ac:dyDescent="0.3">
      <c r="A462" s="56"/>
      <c r="B462" s="91">
        <f t="shared" si="16"/>
        <v>445</v>
      </c>
      <c r="C462" s="100" t="s">
        <v>633</v>
      </c>
      <c r="D462" s="76" t="s">
        <v>8</v>
      </c>
      <c r="E462" s="89"/>
      <c r="F462" s="69">
        <v>0</v>
      </c>
      <c r="G462" s="68">
        <f t="shared" si="14"/>
        <v>0</v>
      </c>
      <c r="H462" s="191"/>
      <c r="I462" s="192"/>
      <c r="J462" s="192"/>
      <c r="K462" s="192"/>
      <c r="L462" s="192"/>
      <c r="M462" s="192"/>
      <c r="N462" s="194"/>
      <c r="O462" s="195"/>
      <c r="P462" s="196"/>
      <c r="Q462" s="195"/>
      <c r="R462" s="196"/>
      <c r="S462" s="195"/>
      <c r="T462" s="194"/>
      <c r="U462" s="194"/>
      <c r="V462" s="197"/>
      <c r="W462" s="197"/>
      <c r="X462" s="195"/>
      <c r="Y462" s="195"/>
      <c r="Z462" s="195"/>
      <c r="AA462" s="199"/>
    </row>
    <row r="463" spans="1:27" ht="15.6" x14ac:dyDescent="0.3">
      <c r="A463" s="56"/>
      <c r="B463" s="91">
        <f t="shared" si="16"/>
        <v>446</v>
      </c>
      <c r="C463" s="100" t="s">
        <v>634</v>
      </c>
      <c r="D463" s="76" t="s">
        <v>8</v>
      </c>
      <c r="E463" s="89">
        <v>45</v>
      </c>
      <c r="F463" s="69">
        <v>1.5446199999999999</v>
      </c>
      <c r="G463" s="68">
        <f t="shared" si="14"/>
        <v>69.510000000000005</v>
      </c>
      <c r="H463" s="191"/>
      <c r="I463" s="192"/>
      <c r="J463" s="192"/>
      <c r="K463" s="192"/>
      <c r="L463" s="192"/>
      <c r="M463" s="192"/>
      <c r="N463" s="194"/>
      <c r="O463" s="195"/>
      <c r="P463" s="197"/>
      <c r="Q463" s="195"/>
      <c r="R463" s="197"/>
      <c r="S463" s="195"/>
      <c r="T463" s="194"/>
      <c r="U463" s="194"/>
      <c r="V463" s="197"/>
      <c r="W463" s="197"/>
      <c r="X463" s="195"/>
      <c r="Y463" s="195"/>
      <c r="Z463" s="195"/>
      <c r="AA463" s="199"/>
    </row>
    <row r="464" spans="1:27" ht="25.2" x14ac:dyDescent="0.3">
      <c r="A464" s="56"/>
      <c r="B464" s="120" t="s">
        <v>172</v>
      </c>
      <c r="C464" s="129" t="s">
        <v>352</v>
      </c>
      <c r="D464" s="130"/>
      <c r="E464" s="143">
        <f>SUM(G$213:G$463)</f>
        <v>40816.190000000017</v>
      </c>
      <c r="F464" s="144"/>
      <c r="G464" s="145"/>
      <c r="H464" s="168"/>
      <c r="I464" s="48"/>
      <c r="J464" s="48"/>
      <c r="K464" s="48"/>
      <c r="L464" s="48"/>
      <c r="M464" s="48"/>
      <c r="N464" s="199"/>
      <c r="O464" s="204"/>
      <c r="P464" s="202"/>
      <c r="Q464" s="204"/>
      <c r="S464" s="204"/>
      <c r="V464" s="203"/>
      <c r="W464" s="204"/>
      <c r="X464" s="204"/>
      <c r="Y464" s="204"/>
      <c r="Z464" s="204"/>
      <c r="AA464" s="199"/>
    </row>
    <row r="465" spans="1:34" ht="15.6" x14ac:dyDescent="0.3">
      <c r="A465" s="56"/>
      <c r="B465" s="82"/>
      <c r="C465" s="101"/>
      <c r="D465" s="101"/>
      <c r="E465" s="101"/>
      <c r="F465" s="101"/>
      <c r="G465" s="102"/>
      <c r="H465" s="165"/>
      <c r="N465" s="199"/>
      <c r="S465" s="206"/>
      <c r="V465" s="203"/>
      <c r="AA465" s="199"/>
    </row>
    <row r="466" spans="1:34" ht="23.4" x14ac:dyDescent="0.3">
      <c r="A466" s="56"/>
      <c r="B466" s="103" t="s">
        <v>353</v>
      </c>
      <c r="C466" s="59" t="s">
        <v>354</v>
      </c>
      <c r="D466" s="83"/>
      <c r="E466" s="83"/>
      <c r="F466" s="83"/>
      <c r="G466" s="84"/>
      <c r="H466" s="164"/>
      <c r="I466" s="49"/>
      <c r="J466" s="49"/>
      <c r="K466" s="49"/>
      <c r="L466" s="49"/>
      <c r="M466" s="49"/>
      <c r="N466" s="199"/>
      <c r="V466" s="203"/>
      <c r="AA466" s="199"/>
    </row>
    <row r="467" spans="1:34" ht="15.6" x14ac:dyDescent="0.3">
      <c r="A467" s="56"/>
      <c r="B467" s="65">
        <f>+B463+1</f>
        <v>447</v>
      </c>
      <c r="C467" s="70" t="s">
        <v>355</v>
      </c>
      <c r="D467" s="88" t="s">
        <v>8</v>
      </c>
      <c r="E467" s="89">
        <v>14</v>
      </c>
      <c r="F467" s="69">
        <v>36.699770000000001</v>
      </c>
      <c r="G467" s="68">
        <f t="shared" ref="G467:G471" si="17">+ROUND(E467*$F467,2)</f>
        <v>513.79999999999995</v>
      </c>
      <c r="H467" s="191"/>
      <c r="I467" s="192"/>
      <c r="J467" s="192"/>
      <c r="K467" s="192"/>
      <c r="L467" s="192"/>
      <c r="M467" s="192"/>
      <c r="N467" s="194"/>
      <c r="O467" s="195"/>
      <c r="P467" s="197"/>
      <c r="Q467" s="195"/>
      <c r="R467" s="197"/>
      <c r="S467" s="195"/>
      <c r="T467" s="194"/>
      <c r="U467" s="196"/>
      <c r="V467" s="198"/>
      <c r="W467" s="197"/>
      <c r="X467" s="195"/>
      <c r="Y467" s="195"/>
      <c r="Z467" s="195"/>
      <c r="AA467" s="199"/>
    </row>
    <row r="468" spans="1:34" ht="15.6" x14ac:dyDescent="0.3">
      <c r="A468" s="56"/>
      <c r="B468" s="65">
        <f t="shared" ref="B468:B473" si="18">+B467+1</f>
        <v>448</v>
      </c>
      <c r="C468" s="70" t="s">
        <v>356</v>
      </c>
      <c r="D468" s="88" t="s">
        <v>8</v>
      </c>
      <c r="E468" s="89">
        <v>67</v>
      </c>
      <c r="F468" s="69">
        <v>47.732769999999995</v>
      </c>
      <c r="G468" s="68">
        <f t="shared" si="17"/>
        <v>3198.1</v>
      </c>
      <c r="H468" s="191"/>
      <c r="I468" s="192"/>
      <c r="J468" s="192"/>
      <c r="K468" s="192"/>
      <c r="L468" s="192"/>
      <c r="M468" s="192"/>
      <c r="N468" s="194"/>
      <c r="O468" s="195"/>
      <c r="P468" s="197"/>
      <c r="Q468" s="195"/>
      <c r="R468" s="197"/>
      <c r="S468" s="195"/>
      <c r="T468" s="194"/>
      <c r="U468" s="196"/>
      <c r="V468" s="198"/>
      <c r="W468" s="197"/>
      <c r="X468" s="195"/>
      <c r="Y468" s="195"/>
      <c r="Z468" s="195"/>
      <c r="AA468" s="199"/>
    </row>
    <row r="469" spans="1:34" ht="15.6" x14ac:dyDescent="0.3">
      <c r="A469" s="56"/>
      <c r="B469" s="65">
        <f t="shared" si="18"/>
        <v>449</v>
      </c>
      <c r="C469" s="70" t="s">
        <v>357</v>
      </c>
      <c r="D469" s="88" t="s">
        <v>8</v>
      </c>
      <c r="E469" s="89">
        <v>1</v>
      </c>
      <c r="F469" s="69">
        <v>30.581469999999996</v>
      </c>
      <c r="G469" s="68">
        <f t="shared" si="17"/>
        <v>30.58</v>
      </c>
      <c r="H469" s="191"/>
      <c r="I469" s="192"/>
      <c r="J469" s="192"/>
      <c r="K469" s="192"/>
      <c r="L469" s="192"/>
      <c r="M469" s="192"/>
      <c r="N469" s="194"/>
      <c r="O469" s="195"/>
      <c r="P469" s="197"/>
      <c r="Q469" s="195"/>
      <c r="R469" s="197"/>
      <c r="S469" s="195"/>
      <c r="T469" s="194"/>
      <c r="U469" s="196"/>
      <c r="V469" s="198"/>
      <c r="W469" s="197"/>
      <c r="X469" s="195"/>
      <c r="Y469" s="195"/>
      <c r="Z469" s="195"/>
      <c r="AA469" s="199"/>
    </row>
    <row r="470" spans="1:34" ht="15.6" x14ac:dyDescent="0.3">
      <c r="A470" s="56"/>
      <c r="B470" s="65">
        <f t="shared" si="18"/>
        <v>450</v>
      </c>
      <c r="C470" s="70" t="s">
        <v>358</v>
      </c>
      <c r="D470" s="88" t="s">
        <v>8</v>
      </c>
      <c r="E470" s="89"/>
      <c r="F470" s="89"/>
      <c r="G470" s="68">
        <f t="shared" si="17"/>
        <v>0</v>
      </c>
      <c r="H470" s="191"/>
      <c r="I470" s="210"/>
      <c r="J470" s="210"/>
      <c r="K470" s="210"/>
      <c r="L470" s="210"/>
      <c r="M470" s="210"/>
      <c r="N470" s="53"/>
      <c r="O470" s="53"/>
      <c r="P470" s="53"/>
      <c r="Q470" s="53"/>
      <c r="R470" s="53"/>
      <c r="S470" s="53"/>
      <c r="T470" s="53"/>
      <c r="U470" s="53"/>
      <c r="V470" s="53"/>
      <c r="W470" s="211"/>
      <c r="X470" s="53"/>
      <c r="Y470" s="53"/>
      <c r="Z470" s="53"/>
      <c r="AA470" s="199"/>
    </row>
    <row r="471" spans="1:34" ht="20.399999999999999" x14ac:dyDescent="0.3">
      <c r="A471" s="56"/>
      <c r="B471" s="65">
        <f t="shared" si="18"/>
        <v>451</v>
      </c>
      <c r="C471" s="70" t="s">
        <v>359</v>
      </c>
      <c r="D471" s="88" t="s">
        <v>8</v>
      </c>
      <c r="E471" s="89"/>
      <c r="F471" s="89"/>
      <c r="G471" s="68">
        <f t="shared" si="17"/>
        <v>0</v>
      </c>
      <c r="H471" s="191"/>
      <c r="I471" s="210"/>
      <c r="J471" s="210"/>
      <c r="K471" s="210"/>
      <c r="L471" s="210"/>
      <c r="M471" s="210"/>
      <c r="N471" s="53"/>
      <c r="O471" s="53"/>
      <c r="P471" s="53"/>
      <c r="Q471" s="53"/>
      <c r="R471" s="53"/>
      <c r="S471" s="53"/>
      <c r="T471" s="53"/>
      <c r="U471" s="53"/>
      <c r="V471" s="53"/>
      <c r="W471" s="211"/>
      <c r="X471" s="53"/>
      <c r="Y471" s="53"/>
      <c r="Z471" s="53"/>
      <c r="AA471" s="199"/>
    </row>
    <row r="472" spans="1:34" ht="25.2" x14ac:dyDescent="0.45">
      <c r="A472" s="56"/>
      <c r="B472" s="65">
        <f t="shared" si="18"/>
        <v>452</v>
      </c>
      <c r="C472" s="104" t="s">
        <v>360</v>
      </c>
      <c r="D472" s="105" t="s">
        <v>8</v>
      </c>
      <c r="E472" s="147">
        <f>+IF((E210-G39-G40-G41-G42-G43-G44-G45-G46-G47-G48-G49-G50-G51)&lt;=30000,0.05*(E210-G39-G40-G41-G42-G43-G44-G45-G46-G47-G48-G49-G50-G51),IF(AND((E210-G39-G40-G41-G42-G43-G44-G45-G46-G47-G48-G49-G50-G51)&gt;30000,(E210-G39-G40-G41-G42-G43-G44-G45-G46-G47-G48-G49-G50-G51)&lt;=50000),0.03*(E210-G39-G40-G41-G42-G43-G44-G45-G46-G47-G48-G49-G50-G51),IF((E210-G39-G40-G41-G42-G43-G44-G45-G46-G47-G48-G49-G50-G51)&gt;50000,0.015*(E210-G39-G40-G41-G42-G43-G44-G45-G46-G47-G48-G49-G50-G51),0)))</f>
        <v>1898.9853000000005</v>
      </c>
      <c r="F472" s="148"/>
      <c r="G472" s="149"/>
      <c r="H472" s="212"/>
      <c r="I472" s="213"/>
      <c r="J472" s="213"/>
      <c r="K472" s="213"/>
      <c r="L472" s="213"/>
      <c r="M472" s="213"/>
      <c r="O472" s="214"/>
      <c r="P472" s="206"/>
      <c r="Q472" s="214"/>
      <c r="R472" s="206"/>
      <c r="S472" s="215"/>
      <c r="W472" s="215"/>
      <c r="X472" s="214"/>
      <c r="Y472" s="214"/>
      <c r="Z472" s="214"/>
      <c r="AA472" s="199"/>
      <c r="AB472" s="190"/>
      <c r="AC472" s="190"/>
      <c r="AD472" s="190"/>
      <c r="AE472" s="190"/>
      <c r="AF472" s="190"/>
      <c r="AG472" s="190"/>
      <c r="AH472" s="190"/>
    </row>
    <row r="473" spans="1:34" ht="25.2" x14ac:dyDescent="0.45">
      <c r="A473" s="56"/>
      <c r="B473" s="65">
        <f t="shared" si="18"/>
        <v>453</v>
      </c>
      <c r="C473" s="104" t="s">
        <v>361</v>
      </c>
      <c r="D473" s="105" t="s">
        <v>8</v>
      </c>
      <c r="E473" s="147">
        <f>E$464*E$486</f>
        <v>816.32380000000035</v>
      </c>
      <c r="F473" s="148"/>
      <c r="G473" s="149"/>
      <c r="H473" s="212"/>
      <c r="I473" s="213"/>
      <c r="J473" s="213"/>
      <c r="K473" s="213"/>
      <c r="L473" s="213"/>
      <c r="M473" s="213"/>
      <c r="N473" s="206"/>
      <c r="O473" s="216"/>
      <c r="Q473" s="216"/>
      <c r="S473" s="217"/>
      <c r="W473" s="217"/>
      <c r="X473" s="216"/>
      <c r="Y473" s="216"/>
      <c r="Z473" s="216"/>
      <c r="AA473" s="199"/>
    </row>
    <row r="474" spans="1:34" ht="25.2" x14ac:dyDescent="0.45">
      <c r="A474" s="56"/>
      <c r="B474" s="120" t="s">
        <v>353</v>
      </c>
      <c r="C474" s="129" t="s">
        <v>362</v>
      </c>
      <c r="D474" s="130"/>
      <c r="E474" s="131">
        <f>ROUND((E$473+E$472+G$469+G$468+G$467+G$470+G$471),2)</f>
        <v>6457.79</v>
      </c>
      <c r="F474" s="132"/>
      <c r="G474" s="133"/>
      <c r="H474" s="218"/>
      <c r="I474" s="51"/>
      <c r="J474" s="51"/>
      <c r="K474" s="51"/>
      <c r="L474" s="51"/>
      <c r="M474" s="51"/>
      <c r="O474" s="214"/>
      <c r="Q474" s="214"/>
      <c r="S474" s="215"/>
      <c r="W474" s="215"/>
      <c r="X474" s="214"/>
      <c r="Y474" s="214"/>
      <c r="Z474" s="214"/>
      <c r="AA474" s="199"/>
    </row>
    <row r="475" spans="1:34" ht="10.8" customHeight="1" x14ac:dyDescent="0.45">
      <c r="A475" s="56"/>
      <c r="B475" s="82"/>
      <c r="C475" s="101"/>
      <c r="D475" s="101"/>
      <c r="E475" s="106"/>
      <c r="F475" s="106"/>
      <c r="G475" s="107"/>
      <c r="H475" s="166"/>
      <c r="I475" s="57"/>
      <c r="J475" s="57"/>
      <c r="K475" s="57"/>
      <c r="L475" s="57"/>
      <c r="M475" s="57"/>
      <c r="AA475" s="199"/>
    </row>
    <row r="476" spans="1:34" ht="25.2" x14ac:dyDescent="0.45">
      <c r="A476" s="56"/>
      <c r="B476" s="120" t="s">
        <v>363</v>
      </c>
      <c r="C476" s="129" t="s">
        <v>364</v>
      </c>
      <c r="D476" s="130"/>
      <c r="E476" s="131">
        <f>ROUND((E$210+E$464),2)</f>
        <v>220936.35</v>
      </c>
      <c r="F476" s="132"/>
      <c r="G476" s="133"/>
      <c r="H476" s="218"/>
      <c r="I476" s="51"/>
      <c r="J476" s="51"/>
      <c r="K476" s="51"/>
      <c r="L476" s="51"/>
      <c r="M476" s="51"/>
      <c r="O476" s="214"/>
      <c r="Q476" s="214"/>
      <c r="S476" s="215"/>
      <c r="W476" s="215"/>
      <c r="X476" s="214"/>
      <c r="Y476" s="214"/>
      <c r="Z476" s="214"/>
      <c r="AA476" s="199"/>
    </row>
    <row r="477" spans="1:34" ht="25.2" x14ac:dyDescent="0.45">
      <c r="A477" s="56"/>
      <c r="B477" s="120" t="s">
        <v>365</v>
      </c>
      <c r="C477" s="129" t="s">
        <v>366</v>
      </c>
      <c r="D477" s="130"/>
      <c r="E477" s="131">
        <f>ROUND(E$474,2)</f>
        <v>6457.79</v>
      </c>
      <c r="F477" s="132"/>
      <c r="G477" s="133"/>
      <c r="H477" s="218"/>
      <c r="I477" s="51"/>
      <c r="J477" s="51"/>
      <c r="K477" s="51"/>
      <c r="L477" s="51"/>
      <c r="M477" s="51"/>
      <c r="O477" s="214"/>
      <c r="Q477" s="214"/>
      <c r="S477" s="215"/>
      <c r="W477" s="215"/>
      <c r="X477" s="214"/>
      <c r="Y477" s="214"/>
      <c r="Z477" s="214"/>
      <c r="AA477" s="199"/>
    </row>
    <row r="478" spans="1:34" ht="8.4" customHeight="1" x14ac:dyDescent="0.3">
      <c r="A478" s="56"/>
      <c r="B478" s="108"/>
      <c r="C478" s="101"/>
      <c r="D478" s="101"/>
      <c r="E478" s="109"/>
      <c r="F478" s="109"/>
      <c r="G478" s="110"/>
      <c r="H478" s="219"/>
      <c r="O478" s="220"/>
      <c r="AA478" s="199"/>
    </row>
    <row r="479" spans="1:34" ht="25.2" x14ac:dyDescent="0.45">
      <c r="A479" s="56"/>
      <c r="B479" s="111" t="s">
        <v>367</v>
      </c>
      <c r="C479" s="124" t="s">
        <v>368</v>
      </c>
      <c r="D479" s="125"/>
      <c r="E479" s="126">
        <f>ROUND((E$477+E$476),2)</f>
        <v>227394.14</v>
      </c>
      <c r="F479" s="127"/>
      <c r="G479" s="128"/>
      <c r="H479" s="218"/>
      <c r="I479" s="221"/>
      <c r="J479" s="221"/>
      <c r="K479" s="221"/>
      <c r="L479" s="221"/>
      <c r="M479" s="221"/>
      <c r="O479" s="222"/>
      <c r="Q479" s="222"/>
      <c r="S479" s="223"/>
      <c r="W479" s="223"/>
      <c r="X479" s="222"/>
      <c r="Y479" s="222"/>
      <c r="Z479" s="222"/>
      <c r="AA479" s="199"/>
    </row>
    <row r="480" spans="1:34" ht="25.2" x14ac:dyDescent="0.45">
      <c r="A480" s="56"/>
      <c r="B480" s="120" t="s">
        <v>369</v>
      </c>
      <c r="C480" s="129" t="s">
        <v>635</v>
      </c>
      <c r="D480" s="130"/>
      <c r="E480" s="131">
        <f>ROUND(E$479*0.12,2)</f>
        <v>27287.3</v>
      </c>
      <c r="F480" s="132"/>
      <c r="G480" s="133"/>
      <c r="H480" s="218"/>
      <c r="I480" s="51"/>
      <c r="J480" s="51"/>
      <c r="K480" s="51"/>
      <c r="L480" s="51"/>
      <c r="M480" s="51"/>
      <c r="N480" s="206"/>
      <c r="O480" s="214"/>
      <c r="Q480" s="214"/>
      <c r="S480" s="215"/>
      <c r="W480" s="215"/>
      <c r="X480" s="214"/>
      <c r="Y480" s="214"/>
      <c r="Z480" s="214"/>
      <c r="AA480" s="199"/>
    </row>
    <row r="481" spans="1:27" ht="10.5" customHeight="1" x14ac:dyDescent="0.45">
      <c r="A481" s="56"/>
      <c r="B481" s="120"/>
      <c r="C481" s="129"/>
      <c r="D481" s="130"/>
      <c r="E481" s="134"/>
      <c r="F481" s="134"/>
      <c r="G481" s="135"/>
      <c r="H481" s="167"/>
      <c r="I481" s="51"/>
      <c r="J481" s="51"/>
      <c r="K481" s="51"/>
      <c r="L481" s="51"/>
      <c r="M481" s="51"/>
      <c r="AA481" s="199"/>
    </row>
    <row r="482" spans="1:27" ht="25.2" x14ac:dyDescent="0.45">
      <c r="A482" s="56"/>
      <c r="B482" s="120" t="s">
        <v>370</v>
      </c>
      <c r="C482" s="129" t="s">
        <v>636</v>
      </c>
      <c r="D482" s="130"/>
      <c r="E482" s="137">
        <f>ROUND((E$479+E$480),2)</f>
        <v>254681.44</v>
      </c>
      <c r="F482" s="138"/>
      <c r="G482" s="139"/>
      <c r="H482" s="224"/>
      <c r="I482" s="225"/>
      <c r="J482" s="225"/>
      <c r="K482" s="225"/>
      <c r="L482" s="225"/>
      <c r="M482" s="225"/>
      <c r="O482" s="214"/>
      <c r="Q482" s="214"/>
      <c r="S482" s="215"/>
      <c r="W482" s="215"/>
      <c r="X482" s="214"/>
      <c r="Y482" s="214"/>
      <c r="Z482" s="214"/>
      <c r="AA482" s="199"/>
    </row>
    <row r="483" spans="1:27" ht="15" customHeight="1" x14ac:dyDescent="0.3">
      <c r="A483" s="56"/>
      <c r="B483" s="82"/>
      <c r="C483" s="101"/>
      <c r="D483" s="101"/>
      <c r="E483" s="101"/>
      <c r="F483" s="101"/>
      <c r="G483" s="102"/>
      <c r="H483" s="165"/>
    </row>
    <row r="484" spans="1:27" ht="25.2" x14ac:dyDescent="0.3">
      <c r="A484" s="56"/>
      <c r="B484" s="140" t="s">
        <v>371</v>
      </c>
      <c r="C484" s="141"/>
      <c r="D484" s="142"/>
      <c r="E484" s="143">
        <v>10</v>
      </c>
      <c r="F484" s="144"/>
      <c r="G484" s="145"/>
      <c r="H484" s="168"/>
      <c r="I484" s="48"/>
      <c r="J484" s="48"/>
      <c r="K484" s="48"/>
      <c r="L484" s="48"/>
      <c r="M484" s="48"/>
      <c r="V484" s="226"/>
      <c r="W484" s="226"/>
      <c r="X484" s="182"/>
      <c r="Y484" s="182"/>
      <c r="Z484" s="182"/>
    </row>
    <row r="485" spans="1:27" ht="25.2" x14ac:dyDescent="0.3">
      <c r="A485" s="56"/>
      <c r="B485" s="140" t="s">
        <v>372</v>
      </c>
      <c r="C485" s="141"/>
      <c r="D485" s="142"/>
      <c r="E485" s="143">
        <v>0</v>
      </c>
      <c r="F485" s="144"/>
      <c r="G485" s="145"/>
      <c r="H485" s="168"/>
      <c r="I485" s="48"/>
      <c r="J485" s="48"/>
      <c r="K485" s="48"/>
      <c r="L485" s="48"/>
      <c r="M485" s="48"/>
      <c r="V485" s="226"/>
      <c r="W485" s="226"/>
      <c r="X485" s="227"/>
      <c r="Y485" s="227"/>
      <c r="Z485" s="227"/>
    </row>
    <row r="486" spans="1:27" ht="25.2" x14ac:dyDescent="0.3">
      <c r="A486" s="56"/>
      <c r="B486" s="140" t="s">
        <v>637</v>
      </c>
      <c r="C486" s="141"/>
      <c r="D486" s="142"/>
      <c r="E486" s="143">
        <f>+ROUND((E$484/600+E$485/200),2)</f>
        <v>0.02</v>
      </c>
      <c r="F486" s="144"/>
      <c r="G486" s="145"/>
      <c r="H486" s="168"/>
      <c r="I486" s="48"/>
      <c r="J486" s="48"/>
      <c r="K486" s="48"/>
      <c r="L486" s="48"/>
      <c r="M486" s="48"/>
      <c r="V486" s="226"/>
      <c r="W486" s="226"/>
    </row>
    <row r="487" spans="1:27" ht="33" hidden="1" customHeight="1" x14ac:dyDescent="0.3">
      <c r="B487" s="146" t="s">
        <v>638</v>
      </c>
      <c r="C487" s="146"/>
      <c r="V487" s="228"/>
      <c r="W487" s="228"/>
    </row>
    <row r="488" spans="1:27" ht="33" hidden="1" customHeight="1" x14ac:dyDescent="0.3">
      <c r="B488" s="136" t="s">
        <v>639</v>
      </c>
      <c r="C488" s="136"/>
      <c r="V488" s="229"/>
      <c r="W488" s="230"/>
    </row>
  </sheetData>
  <autoFilter ref="B8:G210"/>
  <mergeCells count="58">
    <mergeCell ref="X3:Z3"/>
    <mergeCell ref="J1:T1"/>
    <mergeCell ref="V1:W1"/>
    <mergeCell ref="V2:W2"/>
    <mergeCell ref="E3:G3"/>
    <mergeCell ref="V3:W3"/>
    <mergeCell ref="Z5:Z6"/>
    <mergeCell ref="N6:O6"/>
    <mergeCell ref="P6:Q6"/>
    <mergeCell ref="R6:S6"/>
    <mergeCell ref="B4:C4"/>
    <mergeCell ref="V4:W4"/>
    <mergeCell ref="B5:G6"/>
    <mergeCell ref="I5:I7"/>
    <mergeCell ref="J5:J7"/>
    <mergeCell ref="N5:S5"/>
    <mergeCell ref="T5:T7"/>
    <mergeCell ref="K6:K7"/>
    <mergeCell ref="L6:L7"/>
    <mergeCell ref="E473:G473"/>
    <mergeCell ref="U5:U7"/>
    <mergeCell ref="V5:W6"/>
    <mergeCell ref="X5:X6"/>
    <mergeCell ref="Y5:Y6"/>
    <mergeCell ref="M6:M7"/>
    <mergeCell ref="K5:M5"/>
    <mergeCell ref="C210:D210"/>
    <mergeCell ref="E210:G210"/>
    <mergeCell ref="C464:D464"/>
    <mergeCell ref="E464:G464"/>
    <mergeCell ref="E472:G472"/>
    <mergeCell ref="C474:D474"/>
    <mergeCell ref="E474:G474"/>
    <mergeCell ref="C476:D476"/>
    <mergeCell ref="E476:G476"/>
    <mergeCell ref="C477:D477"/>
    <mergeCell ref="E477:G477"/>
    <mergeCell ref="C479:D479"/>
    <mergeCell ref="E479:G479"/>
    <mergeCell ref="C480:D480"/>
    <mergeCell ref="E480:G480"/>
    <mergeCell ref="C481:D481"/>
    <mergeCell ref="E481:G481"/>
    <mergeCell ref="B488:C488"/>
    <mergeCell ref="V488:W488"/>
    <mergeCell ref="C482:D482"/>
    <mergeCell ref="E482:G482"/>
    <mergeCell ref="B484:D484"/>
    <mergeCell ref="E484:G484"/>
    <mergeCell ref="V484:W484"/>
    <mergeCell ref="B485:D485"/>
    <mergeCell ref="E485:G485"/>
    <mergeCell ref="V485:W485"/>
    <mergeCell ref="B486:D486"/>
    <mergeCell ref="E486:G486"/>
    <mergeCell ref="V486:W486"/>
    <mergeCell ref="B487:C487"/>
    <mergeCell ref="V487:W487"/>
  </mergeCells>
  <printOptions horizontalCentered="1"/>
  <pageMargins left="0.11811023622047245" right="0.11811023622047245"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77"/>
  <sheetViews>
    <sheetView zoomScale="85" zoomScaleNormal="85" workbookViewId="0">
      <pane xSplit="2" ySplit="1" topLeftCell="C2" activePane="bottomRight" state="frozen"/>
      <selection pane="topRight" activeCell="C1" sqref="C1"/>
      <selection pane="bottomLeft" activeCell="A2" sqref="A2"/>
      <selection pane="bottomRight" activeCell="C112" sqref="C112"/>
    </sheetView>
  </sheetViews>
  <sheetFormatPr baseColWidth="10" defaultRowHeight="14.4" x14ac:dyDescent="0.3"/>
  <cols>
    <col min="1" max="1" width="19" style="8" customWidth="1"/>
    <col min="2" max="18" width="11.44140625" style="8" customWidth="1"/>
    <col min="19" max="19" width="11.44140625" style="17" customWidth="1"/>
    <col min="20" max="34" width="11.44140625" style="8" customWidth="1"/>
    <col min="35" max="35" width="9.33203125" style="8" customWidth="1"/>
    <col min="36" max="36" width="11.44140625" style="8" customWidth="1"/>
    <col min="37" max="39" width="7.44140625" style="8" customWidth="1"/>
    <col min="40" max="46" width="11.44140625" style="8" customWidth="1"/>
    <col min="47" max="47" width="1.88671875" style="11" customWidth="1"/>
    <col min="48" max="49" width="11.44140625" style="8"/>
    <col min="50" max="51" width="11.44140625" style="17"/>
    <col min="52" max="54" width="11.44140625" style="8"/>
    <col min="55" max="56" width="11.44140625" style="17"/>
    <col min="57" max="58" width="11.44140625" style="8"/>
    <col min="59" max="59" width="2.88671875" style="11" customWidth="1"/>
    <col min="60" max="294" width="11.44140625" style="8"/>
    <col min="295" max="295" width="9.33203125" style="8" customWidth="1"/>
    <col min="296" max="296" width="11.44140625" style="8"/>
    <col min="297" max="299" width="7.44140625" style="8" customWidth="1"/>
    <col min="300" max="550" width="11.44140625" style="8"/>
    <col min="551" max="551" width="9.33203125" style="8" customWidth="1"/>
    <col min="552" max="552" width="11.44140625" style="8"/>
    <col min="553" max="555" width="7.44140625" style="8" customWidth="1"/>
    <col min="556" max="806" width="11.44140625" style="8"/>
    <col min="807" max="807" width="9.33203125" style="8" customWidth="1"/>
    <col min="808" max="808" width="11.44140625" style="8"/>
    <col min="809" max="811" width="7.44140625" style="8" customWidth="1"/>
    <col min="812" max="1062" width="11.44140625" style="8"/>
    <col min="1063" max="1063" width="9.33203125" style="8" customWidth="1"/>
    <col min="1064" max="1064" width="11.44140625" style="8"/>
    <col min="1065" max="1067" width="7.44140625" style="8" customWidth="1"/>
    <col min="1068" max="1318" width="11.44140625" style="8"/>
    <col min="1319" max="1319" width="9.33203125" style="8" customWidth="1"/>
    <col min="1320" max="1320" width="11.44140625" style="8"/>
    <col min="1321" max="1323" width="7.44140625" style="8" customWidth="1"/>
    <col min="1324" max="1574" width="11.44140625" style="8"/>
    <col min="1575" max="1575" width="9.33203125" style="8" customWidth="1"/>
    <col min="1576" max="1576" width="11.44140625" style="8"/>
    <col min="1577" max="1579" width="7.44140625" style="8" customWidth="1"/>
    <col min="1580" max="1830" width="11.44140625" style="8"/>
    <col min="1831" max="1831" width="9.33203125" style="8" customWidth="1"/>
    <col min="1832" max="1832" width="11.44140625" style="8"/>
    <col min="1833" max="1835" width="7.44140625" style="8" customWidth="1"/>
    <col min="1836" max="2086" width="11.44140625" style="8"/>
    <col min="2087" max="2087" width="9.33203125" style="8" customWidth="1"/>
    <col min="2088" max="2088" width="11.44140625" style="8"/>
    <col min="2089" max="2091" width="7.44140625" style="8" customWidth="1"/>
    <col min="2092" max="2342" width="11.44140625" style="8"/>
    <col min="2343" max="2343" width="9.33203125" style="8" customWidth="1"/>
    <col min="2344" max="2344" width="11.44140625" style="8"/>
    <col min="2345" max="2347" width="7.44140625" style="8" customWidth="1"/>
    <col min="2348" max="2598" width="11.44140625" style="8"/>
    <col min="2599" max="2599" width="9.33203125" style="8" customWidth="1"/>
    <col min="2600" max="2600" width="11.44140625" style="8"/>
    <col min="2601" max="2603" width="7.44140625" style="8" customWidth="1"/>
    <col min="2604" max="2854" width="11.44140625" style="8"/>
    <col min="2855" max="2855" width="9.33203125" style="8" customWidth="1"/>
    <col min="2856" max="2856" width="11.44140625" style="8"/>
    <col min="2857" max="2859" width="7.44140625" style="8" customWidth="1"/>
    <col min="2860" max="3110" width="11.44140625" style="8"/>
    <col min="3111" max="3111" width="9.33203125" style="8" customWidth="1"/>
    <col min="3112" max="3112" width="11.44140625" style="8"/>
    <col min="3113" max="3115" width="7.44140625" style="8" customWidth="1"/>
    <col min="3116" max="3366" width="11.44140625" style="8"/>
    <col min="3367" max="3367" width="9.33203125" style="8" customWidth="1"/>
    <col min="3368" max="3368" width="11.44140625" style="8"/>
    <col min="3369" max="3371" width="7.44140625" style="8" customWidth="1"/>
    <col min="3372" max="3622" width="11.44140625" style="8"/>
    <col min="3623" max="3623" width="9.33203125" style="8" customWidth="1"/>
    <col min="3624" max="3624" width="11.44140625" style="8"/>
    <col min="3625" max="3627" width="7.44140625" style="8" customWidth="1"/>
    <col min="3628" max="3878" width="11.44140625" style="8"/>
    <col min="3879" max="3879" width="9.33203125" style="8" customWidth="1"/>
    <col min="3880" max="3880" width="11.44140625" style="8"/>
    <col min="3881" max="3883" width="7.44140625" style="8" customWidth="1"/>
    <col min="3884" max="4134" width="11.44140625" style="8"/>
    <col min="4135" max="4135" width="9.33203125" style="8" customWidth="1"/>
    <col min="4136" max="4136" width="11.44140625" style="8"/>
    <col min="4137" max="4139" width="7.44140625" style="8" customWidth="1"/>
    <col min="4140" max="4390" width="11.44140625" style="8"/>
    <col min="4391" max="4391" width="9.33203125" style="8" customWidth="1"/>
    <col min="4392" max="4392" width="11.44140625" style="8"/>
    <col min="4393" max="4395" width="7.44140625" style="8" customWidth="1"/>
    <col min="4396" max="4646" width="11.44140625" style="8"/>
    <col min="4647" max="4647" width="9.33203125" style="8" customWidth="1"/>
    <col min="4648" max="4648" width="11.44140625" style="8"/>
    <col min="4649" max="4651" width="7.44140625" style="8" customWidth="1"/>
    <col min="4652" max="4902" width="11.44140625" style="8"/>
    <col min="4903" max="4903" width="9.33203125" style="8" customWidth="1"/>
    <col min="4904" max="4904" width="11.44140625" style="8"/>
    <col min="4905" max="4907" width="7.44140625" style="8" customWidth="1"/>
    <col min="4908" max="5158" width="11.44140625" style="8"/>
    <col min="5159" max="5159" width="9.33203125" style="8" customWidth="1"/>
    <col min="5160" max="5160" width="11.44140625" style="8"/>
    <col min="5161" max="5163" width="7.44140625" style="8" customWidth="1"/>
    <col min="5164" max="5414" width="11.44140625" style="8"/>
    <col min="5415" max="5415" width="9.33203125" style="8" customWidth="1"/>
    <col min="5416" max="5416" width="11.44140625" style="8"/>
    <col min="5417" max="5419" width="7.44140625" style="8" customWidth="1"/>
    <col min="5420" max="5670" width="11.44140625" style="8"/>
    <col min="5671" max="5671" width="9.33203125" style="8" customWidth="1"/>
    <col min="5672" max="5672" width="11.44140625" style="8"/>
    <col min="5673" max="5675" width="7.44140625" style="8" customWidth="1"/>
    <col min="5676" max="5926" width="11.44140625" style="8"/>
    <col min="5927" max="5927" width="9.33203125" style="8" customWidth="1"/>
    <col min="5928" max="5928" width="11.44140625" style="8"/>
    <col min="5929" max="5931" width="7.44140625" style="8" customWidth="1"/>
    <col min="5932" max="6182" width="11.44140625" style="8"/>
    <col min="6183" max="6183" width="9.33203125" style="8" customWidth="1"/>
    <col min="6184" max="6184" width="11.44140625" style="8"/>
    <col min="6185" max="6187" width="7.44140625" style="8" customWidth="1"/>
    <col min="6188" max="6438" width="11.44140625" style="8"/>
    <col min="6439" max="6439" width="9.33203125" style="8" customWidth="1"/>
    <col min="6440" max="6440" width="11.44140625" style="8"/>
    <col min="6441" max="6443" width="7.44140625" style="8" customWidth="1"/>
    <col min="6444" max="6694" width="11.44140625" style="8"/>
    <col min="6695" max="6695" width="9.33203125" style="8" customWidth="1"/>
    <col min="6696" max="6696" width="11.44140625" style="8"/>
    <col min="6697" max="6699" width="7.44140625" style="8" customWidth="1"/>
    <col min="6700" max="6950" width="11.44140625" style="8"/>
    <col min="6951" max="6951" width="9.33203125" style="8" customWidth="1"/>
    <col min="6952" max="6952" width="11.44140625" style="8"/>
    <col min="6953" max="6955" width="7.44140625" style="8" customWidth="1"/>
    <col min="6956" max="7206" width="11.44140625" style="8"/>
    <col min="7207" max="7207" width="9.33203125" style="8" customWidth="1"/>
    <col min="7208" max="7208" width="11.44140625" style="8"/>
    <col min="7209" max="7211" width="7.44140625" style="8" customWidth="1"/>
    <col min="7212" max="7462" width="11.44140625" style="8"/>
    <col min="7463" max="7463" width="9.33203125" style="8" customWidth="1"/>
    <col min="7464" max="7464" width="11.44140625" style="8"/>
    <col min="7465" max="7467" width="7.44140625" style="8" customWidth="1"/>
    <col min="7468" max="7718" width="11.44140625" style="8"/>
    <col min="7719" max="7719" width="9.33203125" style="8" customWidth="1"/>
    <col min="7720" max="7720" width="11.44140625" style="8"/>
    <col min="7721" max="7723" width="7.44140625" style="8" customWidth="1"/>
    <col min="7724" max="7974" width="11.44140625" style="8"/>
    <col min="7975" max="7975" width="9.33203125" style="8" customWidth="1"/>
    <col min="7976" max="7976" width="11.44140625" style="8"/>
    <col min="7977" max="7979" width="7.44140625" style="8" customWidth="1"/>
    <col min="7980" max="8230" width="11.44140625" style="8"/>
    <col min="8231" max="8231" width="9.33203125" style="8" customWidth="1"/>
    <col min="8232" max="8232" width="11.44140625" style="8"/>
    <col min="8233" max="8235" width="7.44140625" style="8" customWidth="1"/>
    <col min="8236" max="8486" width="11.44140625" style="8"/>
    <col min="8487" max="8487" width="9.33203125" style="8" customWidth="1"/>
    <col min="8488" max="8488" width="11.44140625" style="8"/>
    <col min="8489" max="8491" width="7.44140625" style="8" customWidth="1"/>
    <col min="8492" max="8742" width="11.44140625" style="8"/>
    <col min="8743" max="8743" width="9.33203125" style="8" customWidth="1"/>
    <col min="8744" max="8744" width="11.44140625" style="8"/>
    <col min="8745" max="8747" width="7.44140625" style="8" customWidth="1"/>
    <col min="8748" max="8998" width="11.44140625" style="8"/>
    <col min="8999" max="8999" width="9.33203125" style="8" customWidth="1"/>
    <col min="9000" max="9000" width="11.44140625" style="8"/>
    <col min="9001" max="9003" width="7.44140625" style="8" customWidth="1"/>
    <col min="9004" max="9254" width="11.44140625" style="8"/>
    <col min="9255" max="9255" width="9.33203125" style="8" customWidth="1"/>
    <col min="9256" max="9256" width="11.44140625" style="8"/>
    <col min="9257" max="9259" width="7.44140625" style="8" customWidth="1"/>
    <col min="9260" max="9510" width="11.44140625" style="8"/>
    <col min="9511" max="9511" width="9.33203125" style="8" customWidth="1"/>
    <col min="9512" max="9512" width="11.44140625" style="8"/>
    <col min="9513" max="9515" width="7.44140625" style="8" customWidth="1"/>
    <col min="9516" max="9766" width="11.44140625" style="8"/>
    <col min="9767" max="9767" width="9.33203125" style="8" customWidth="1"/>
    <col min="9768" max="9768" width="11.44140625" style="8"/>
    <col min="9769" max="9771" width="7.44140625" style="8" customWidth="1"/>
    <col min="9772" max="10022" width="11.44140625" style="8"/>
    <col min="10023" max="10023" width="9.33203125" style="8" customWidth="1"/>
    <col min="10024" max="10024" width="11.44140625" style="8"/>
    <col min="10025" max="10027" width="7.44140625" style="8" customWidth="1"/>
    <col min="10028" max="10278" width="11.44140625" style="8"/>
    <col min="10279" max="10279" width="9.33203125" style="8" customWidth="1"/>
    <col min="10280" max="10280" width="11.44140625" style="8"/>
    <col min="10281" max="10283" width="7.44140625" style="8" customWidth="1"/>
    <col min="10284" max="10534" width="11.44140625" style="8"/>
    <col min="10535" max="10535" width="9.33203125" style="8" customWidth="1"/>
    <col min="10536" max="10536" width="11.44140625" style="8"/>
    <col min="10537" max="10539" width="7.44140625" style="8" customWidth="1"/>
    <col min="10540" max="10790" width="11.44140625" style="8"/>
    <col min="10791" max="10791" width="9.33203125" style="8" customWidth="1"/>
    <col min="10792" max="10792" width="11.44140625" style="8"/>
    <col min="10793" max="10795" width="7.44140625" style="8" customWidth="1"/>
    <col min="10796" max="11046" width="11.44140625" style="8"/>
    <col min="11047" max="11047" width="9.33203125" style="8" customWidth="1"/>
    <col min="11048" max="11048" width="11.44140625" style="8"/>
    <col min="11049" max="11051" width="7.44140625" style="8" customWidth="1"/>
    <col min="11052" max="11302" width="11.44140625" style="8"/>
    <col min="11303" max="11303" width="9.33203125" style="8" customWidth="1"/>
    <col min="11304" max="11304" width="11.44140625" style="8"/>
    <col min="11305" max="11307" width="7.44140625" style="8" customWidth="1"/>
    <col min="11308" max="11558" width="11.44140625" style="8"/>
    <col min="11559" max="11559" width="9.33203125" style="8" customWidth="1"/>
    <col min="11560" max="11560" width="11.44140625" style="8"/>
    <col min="11561" max="11563" width="7.44140625" style="8" customWidth="1"/>
    <col min="11564" max="11814" width="11.44140625" style="8"/>
    <col min="11815" max="11815" width="9.33203125" style="8" customWidth="1"/>
    <col min="11816" max="11816" width="11.44140625" style="8"/>
    <col min="11817" max="11819" width="7.44140625" style="8" customWidth="1"/>
    <col min="11820" max="12070" width="11.44140625" style="8"/>
    <col min="12071" max="12071" width="9.33203125" style="8" customWidth="1"/>
    <col min="12072" max="12072" width="11.44140625" style="8"/>
    <col min="12073" max="12075" width="7.44140625" style="8" customWidth="1"/>
    <col min="12076" max="12326" width="11.44140625" style="8"/>
    <col min="12327" max="12327" width="9.33203125" style="8" customWidth="1"/>
    <col min="12328" max="12328" width="11.44140625" style="8"/>
    <col min="12329" max="12331" width="7.44140625" style="8" customWidth="1"/>
    <col min="12332" max="12582" width="11.44140625" style="8"/>
    <col min="12583" max="12583" width="9.33203125" style="8" customWidth="1"/>
    <col min="12584" max="12584" width="11.44140625" style="8"/>
    <col min="12585" max="12587" width="7.44140625" style="8" customWidth="1"/>
    <col min="12588" max="12838" width="11.44140625" style="8"/>
    <col min="12839" max="12839" width="9.33203125" style="8" customWidth="1"/>
    <col min="12840" max="12840" width="11.44140625" style="8"/>
    <col min="12841" max="12843" width="7.44140625" style="8" customWidth="1"/>
    <col min="12844" max="13094" width="11.44140625" style="8"/>
    <col min="13095" max="13095" width="9.33203125" style="8" customWidth="1"/>
    <col min="13096" max="13096" width="11.44140625" style="8"/>
    <col min="13097" max="13099" width="7.44140625" style="8" customWidth="1"/>
    <col min="13100" max="13350" width="11.44140625" style="8"/>
    <col min="13351" max="13351" width="9.33203125" style="8" customWidth="1"/>
    <col min="13352" max="13352" width="11.44140625" style="8"/>
    <col min="13353" max="13355" width="7.44140625" style="8" customWidth="1"/>
    <col min="13356" max="13606" width="11.44140625" style="8"/>
    <col min="13607" max="13607" width="9.33203125" style="8" customWidth="1"/>
    <col min="13608" max="13608" width="11.44140625" style="8"/>
    <col min="13609" max="13611" width="7.44140625" style="8" customWidth="1"/>
    <col min="13612" max="13862" width="11.44140625" style="8"/>
    <col min="13863" max="13863" width="9.33203125" style="8" customWidth="1"/>
    <col min="13864" max="13864" width="11.44140625" style="8"/>
    <col min="13865" max="13867" width="7.44140625" style="8" customWidth="1"/>
    <col min="13868" max="14118" width="11.44140625" style="8"/>
    <col min="14119" max="14119" width="9.33203125" style="8" customWidth="1"/>
    <col min="14120" max="14120" width="11.44140625" style="8"/>
    <col min="14121" max="14123" width="7.44140625" style="8" customWidth="1"/>
    <col min="14124" max="14374" width="11.44140625" style="8"/>
    <col min="14375" max="14375" width="9.33203125" style="8" customWidth="1"/>
    <col min="14376" max="14376" width="11.44140625" style="8"/>
    <col min="14377" max="14379" width="7.44140625" style="8" customWidth="1"/>
    <col min="14380" max="14630" width="11.44140625" style="8"/>
    <col min="14631" max="14631" width="9.33203125" style="8" customWidth="1"/>
    <col min="14632" max="14632" width="11.44140625" style="8"/>
    <col min="14633" max="14635" width="7.44140625" style="8" customWidth="1"/>
    <col min="14636" max="14886" width="11.44140625" style="8"/>
    <col min="14887" max="14887" width="9.33203125" style="8" customWidth="1"/>
    <col min="14888" max="14888" width="11.44140625" style="8"/>
    <col min="14889" max="14891" width="7.44140625" style="8" customWidth="1"/>
    <col min="14892" max="15142" width="11.44140625" style="8"/>
    <col min="15143" max="15143" width="9.33203125" style="8" customWidth="1"/>
    <col min="15144" max="15144" width="11.44140625" style="8"/>
    <col min="15145" max="15147" width="7.44140625" style="8" customWidth="1"/>
    <col min="15148" max="15398" width="11.44140625" style="8"/>
    <col min="15399" max="15399" width="9.33203125" style="8" customWidth="1"/>
    <col min="15400" max="15400" width="11.44140625" style="8"/>
    <col min="15401" max="15403" width="7.44140625" style="8" customWidth="1"/>
    <col min="15404" max="15654" width="11.44140625" style="8"/>
    <col min="15655" max="15655" width="9.33203125" style="8" customWidth="1"/>
    <col min="15656" max="15656" width="11.44140625" style="8"/>
    <col min="15657" max="15659" width="7.44140625" style="8" customWidth="1"/>
    <col min="15660" max="15910" width="11.44140625" style="8"/>
    <col min="15911" max="15911" width="9.33203125" style="8" customWidth="1"/>
    <col min="15912" max="15912" width="11.44140625" style="8"/>
    <col min="15913" max="15915" width="7.44140625" style="8" customWidth="1"/>
    <col min="15916" max="16166" width="11.44140625" style="8"/>
    <col min="16167" max="16167" width="9.33203125" style="8" customWidth="1"/>
    <col min="16168" max="16168" width="11.44140625" style="8"/>
    <col min="16169" max="16171" width="7.44140625" style="8" customWidth="1"/>
    <col min="16172" max="16384" width="11.44140625" style="8"/>
  </cols>
  <sheetData>
    <row r="1" spans="1:78" ht="43.2" x14ac:dyDescent="0.3">
      <c r="A1" s="3" t="s">
        <v>442</v>
      </c>
      <c r="B1" s="3" t="s">
        <v>443</v>
      </c>
      <c r="C1" s="3" t="s">
        <v>444</v>
      </c>
      <c r="D1" s="3" t="s">
        <v>445</v>
      </c>
      <c r="E1" s="28" t="s">
        <v>550</v>
      </c>
      <c r="F1" s="3" t="s">
        <v>446</v>
      </c>
      <c r="G1" s="4" t="s">
        <v>447</v>
      </c>
      <c r="H1" s="3" t="s">
        <v>448</v>
      </c>
      <c r="I1" s="5" t="s">
        <v>449</v>
      </c>
      <c r="J1" s="5" t="s">
        <v>450</v>
      </c>
      <c r="K1" s="5" t="s">
        <v>451</v>
      </c>
      <c r="L1" s="5" t="s">
        <v>452</v>
      </c>
      <c r="M1" s="5" t="s">
        <v>453</v>
      </c>
      <c r="N1" s="5"/>
      <c r="O1" s="5" t="s">
        <v>454</v>
      </c>
      <c r="P1" s="6" t="s">
        <v>455</v>
      </c>
      <c r="Q1" s="5" t="s">
        <v>456</v>
      </c>
      <c r="R1" s="5" t="s">
        <v>457</v>
      </c>
      <c r="S1" s="28" t="s">
        <v>556</v>
      </c>
      <c r="T1" s="5" t="s">
        <v>458</v>
      </c>
      <c r="U1" s="5" t="s">
        <v>459</v>
      </c>
      <c r="V1" s="5" t="s">
        <v>460</v>
      </c>
      <c r="W1" s="6" t="s">
        <v>461</v>
      </c>
      <c r="X1" s="7" t="s">
        <v>462</v>
      </c>
      <c r="Y1" s="7" t="s">
        <v>463</v>
      </c>
      <c r="Z1" s="7" t="s">
        <v>464</v>
      </c>
      <c r="AA1" s="7" t="s">
        <v>465</v>
      </c>
      <c r="AB1" s="29" t="s">
        <v>555</v>
      </c>
      <c r="AC1" s="7" t="s">
        <v>466</v>
      </c>
      <c r="AD1" s="5" t="s">
        <v>467</v>
      </c>
      <c r="AE1" s="5" t="s">
        <v>468</v>
      </c>
      <c r="AF1" s="5" t="s">
        <v>469</v>
      </c>
      <c r="AG1" s="5" t="s">
        <v>470</v>
      </c>
      <c r="AH1" s="5" t="s">
        <v>471</v>
      </c>
      <c r="AI1" s="6" t="s">
        <v>472</v>
      </c>
      <c r="AJ1" s="6" t="s">
        <v>473</v>
      </c>
      <c r="AK1" s="6" t="s">
        <v>474</v>
      </c>
      <c r="AL1" s="6" t="s">
        <v>475</v>
      </c>
      <c r="AM1" s="6" t="s">
        <v>476</v>
      </c>
      <c r="AN1" s="6" t="s">
        <v>477</v>
      </c>
      <c r="AO1" s="6" t="s">
        <v>478</v>
      </c>
      <c r="AP1" s="6" t="s">
        <v>479</v>
      </c>
      <c r="AQ1" s="6" t="s">
        <v>480</v>
      </c>
      <c r="AR1" s="6" t="s">
        <v>481</v>
      </c>
      <c r="AS1" s="6" t="s">
        <v>482</v>
      </c>
      <c r="AT1" s="6" t="s">
        <v>483</v>
      </c>
      <c r="AV1" s="8" t="s">
        <v>484</v>
      </c>
      <c r="AW1" s="8" t="s">
        <v>487</v>
      </c>
      <c r="AX1" s="19" t="s">
        <v>510</v>
      </c>
      <c r="AY1" s="19" t="s">
        <v>514</v>
      </c>
      <c r="AZ1" s="8" t="s">
        <v>489</v>
      </c>
      <c r="BA1" s="19" t="s">
        <v>513</v>
      </c>
      <c r="BB1" s="8" t="s">
        <v>493</v>
      </c>
      <c r="BC1" s="32" t="s">
        <v>558</v>
      </c>
      <c r="BD1" s="32" t="s">
        <v>557</v>
      </c>
      <c r="BE1" s="10" t="s">
        <v>494</v>
      </c>
      <c r="BF1" s="10" t="s">
        <v>495</v>
      </c>
      <c r="BH1" s="14" t="s">
        <v>496</v>
      </c>
      <c r="BI1" s="14" t="s">
        <v>497</v>
      </c>
      <c r="BJ1" s="15" t="s">
        <v>498</v>
      </c>
      <c r="BK1" s="15" t="s">
        <v>499</v>
      </c>
      <c r="BL1" s="15" t="s">
        <v>500</v>
      </c>
    </row>
    <row r="2" spans="1:78" x14ac:dyDescent="0.3">
      <c r="A2" s="8" t="s">
        <v>484</v>
      </c>
      <c r="B2" s="8" t="s">
        <v>485</v>
      </c>
      <c r="C2" s="8">
        <v>0</v>
      </c>
      <c r="AG2" s="8">
        <v>1</v>
      </c>
      <c r="AH2" s="8">
        <v>3</v>
      </c>
      <c r="AJ2" s="8">
        <v>12</v>
      </c>
      <c r="AK2" s="8">
        <v>12</v>
      </c>
      <c r="AV2" s="8">
        <v>1</v>
      </c>
      <c r="BH2" s="8">
        <v>1</v>
      </c>
      <c r="BI2" s="8">
        <v>1</v>
      </c>
      <c r="BJ2" s="8">
        <v>1</v>
      </c>
    </row>
    <row r="3" spans="1:78" x14ac:dyDescent="0.3">
      <c r="A3" s="8" t="s">
        <v>486</v>
      </c>
      <c r="B3" s="8">
        <v>1</v>
      </c>
      <c r="C3" s="8">
        <v>15</v>
      </c>
      <c r="E3" s="8">
        <v>1</v>
      </c>
      <c r="I3" s="8">
        <v>1</v>
      </c>
      <c r="J3" s="8">
        <v>1</v>
      </c>
      <c r="O3" s="8">
        <v>4</v>
      </c>
      <c r="Q3" s="8">
        <v>4</v>
      </c>
      <c r="R3" s="8">
        <v>4</v>
      </c>
      <c r="V3" s="8">
        <v>2</v>
      </c>
      <c r="W3" s="8">
        <v>2</v>
      </c>
      <c r="X3" s="8">
        <v>6</v>
      </c>
      <c r="Z3" s="8">
        <v>6</v>
      </c>
      <c r="AA3" s="8">
        <v>6</v>
      </c>
      <c r="AG3" s="8">
        <v>1</v>
      </c>
      <c r="AH3" s="8">
        <v>3</v>
      </c>
      <c r="AP3" s="8">
        <v>30</v>
      </c>
      <c r="AQ3" s="8">
        <v>6</v>
      </c>
      <c r="AR3" s="8">
        <v>2</v>
      </c>
      <c r="AS3" s="8">
        <v>2</v>
      </c>
      <c r="AT3" s="8">
        <v>2</v>
      </c>
      <c r="AV3" s="8">
        <v>2</v>
      </c>
      <c r="BE3" s="8">
        <v>2</v>
      </c>
      <c r="BH3" s="8">
        <v>2</v>
      </c>
      <c r="BI3" s="8">
        <v>2</v>
      </c>
      <c r="BJ3" s="8">
        <v>2</v>
      </c>
    </row>
    <row r="4" spans="1:78" x14ac:dyDescent="0.3">
      <c r="A4" s="8" t="s">
        <v>486</v>
      </c>
      <c r="B4" s="8">
        <v>2</v>
      </c>
      <c r="C4" s="8">
        <v>25</v>
      </c>
      <c r="D4" s="8">
        <v>1</v>
      </c>
      <c r="I4" s="8">
        <v>1</v>
      </c>
      <c r="J4" s="8">
        <v>1</v>
      </c>
      <c r="O4" s="8">
        <v>4</v>
      </c>
      <c r="Q4" s="8">
        <v>4</v>
      </c>
      <c r="R4" s="8">
        <v>4</v>
      </c>
      <c r="V4" s="8">
        <v>2</v>
      </c>
      <c r="W4" s="8">
        <v>2</v>
      </c>
      <c r="X4" s="8">
        <v>6</v>
      </c>
      <c r="Z4" s="8">
        <v>6</v>
      </c>
      <c r="AA4" s="8">
        <v>6</v>
      </c>
      <c r="AG4" s="8">
        <v>1</v>
      </c>
      <c r="AH4" s="8">
        <v>3</v>
      </c>
      <c r="AP4" s="8">
        <v>30</v>
      </c>
      <c r="AQ4" s="8">
        <v>6</v>
      </c>
      <c r="AR4" s="8">
        <v>2</v>
      </c>
      <c r="AS4" s="8">
        <v>2</v>
      </c>
      <c r="AT4" s="8">
        <v>2</v>
      </c>
      <c r="AV4" s="8">
        <v>2</v>
      </c>
      <c r="BE4" s="8">
        <v>2</v>
      </c>
      <c r="BH4" s="8">
        <v>2</v>
      </c>
      <c r="BI4" s="8">
        <v>2</v>
      </c>
      <c r="BJ4" s="8">
        <v>2</v>
      </c>
    </row>
    <row r="5" spans="1:78" x14ac:dyDescent="0.3">
      <c r="A5" s="8" t="s">
        <v>486</v>
      </c>
      <c r="B5" s="8">
        <v>3</v>
      </c>
      <c r="C5" s="8">
        <v>51.25</v>
      </c>
      <c r="D5" s="8">
        <v>1</v>
      </c>
      <c r="I5" s="8">
        <v>1</v>
      </c>
      <c r="J5" s="8">
        <v>1</v>
      </c>
      <c r="O5" s="8">
        <v>4</v>
      </c>
      <c r="Q5" s="8">
        <v>4</v>
      </c>
      <c r="R5" s="8">
        <v>4</v>
      </c>
      <c r="V5" s="8">
        <v>2</v>
      </c>
      <c r="W5" s="8">
        <v>2</v>
      </c>
      <c r="X5" s="8">
        <v>6</v>
      </c>
      <c r="Z5" s="8">
        <v>6</v>
      </c>
      <c r="AA5" s="8">
        <v>6</v>
      </c>
      <c r="AG5" s="8">
        <v>1</v>
      </c>
      <c r="AH5" s="8">
        <v>3</v>
      </c>
      <c r="AP5" s="8">
        <v>30</v>
      </c>
      <c r="AQ5" s="8">
        <v>6</v>
      </c>
      <c r="AR5" s="8">
        <v>2</v>
      </c>
      <c r="AS5" s="8">
        <v>2</v>
      </c>
      <c r="AT5" s="8">
        <v>2</v>
      </c>
      <c r="AV5" s="8">
        <v>2</v>
      </c>
      <c r="BE5" s="8">
        <v>2</v>
      </c>
      <c r="BH5" s="8">
        <v>2</v>
      </c>
      <c r="BI5" s="8">
        <v>2</v>
      </c>
      <c r="BJ5" s="8">
        <v>2</v>
      </c>
    </row>
    <row r="6" spans="1:78" x14ac:dyDescent="0.3">
      <c r="A6" s="8" t="s">
        <v>487</v>
      </c>
      <c r="B6" s="8">
        <v>4</v>
      </c>
      <c r="C6" s="8">
        <v>62.5</v>
      </c>
      <c r="D6" s="8">
        <v>1</v>
      </c>
      <c r="I6" s="8">
        <v>3</v>
      </c>
      <c r="J6" s="8">
        <v>2</v>
      </c>
      <c r="K6" s="8">
        <v>1</v>
      </c>
      <c r="O6" s="8">
        <v>1</v>
      </c>
      <c r="P6" s="8">
        <v>1</v>
      </c>
      <c r="Q6" s="8">
        <v>2</v>
      </c>
      <c r="R6" s="8">
        <v>2</v>
      </c>
      <c r="U6" s="8">
        <v>1</v>
      </c>
      <c r="AW6" s="8">
        <v>1</v>
      </c>
      <c r="BH6" s="8">
        <v>1</v>
      </c>
      <c r="BI6" s="8">
        <v>1</v>
      </c>
      <c r="BJ6" s="8">
        <v>1</v>
      </c>
    </row>
    <row r="7" spans="1:78" x14ac:dyDescent="0.3">
      <c r="A7" s="8" t="s">
        <v>486</v>
      </c>
      <c r="B7" s="8">
        <v>5</v>
      </c>
      <c r="C7" s="8">
        <v>62.5</v>
      </c>
      <c r="D7" s="8">
        <v>1</v>
      </c>
      <c r="I7" s="8">
        <v>1</v>
      </c>
      <c r="J7" s="8">
        <v>1</v>
      </c>
      <c r="O7" s="8">
        <v>4</v>
      </c>
      <c r="Q7" s="8">
        <v>4</v>
      </c>
      <c r="R7" s="8">
        <v>4</v>
      </c>
      <c r="V7" s="8">
        <v>2</v>
      </c>
      <c r="W7" s="8">
        <v>2</v>
      </c>
      <c r="X7" s="8">
        <v>6</v>
      </c>
      <c r="Z7" s="8">
        <v>6</v>
      </c>
      <c r="AA7" s="8">
        <v>6</v>
      </c>
      <c r="AG7" s="8">
        <v>1</v>
      </c>
      <c r="AH7" s="8">
        <v>3</v>
      </c>
      <c r="AP7" s="8">
        <v>30</v>
      </c>
      <c r="AQ7" s="8">
        <v>6</v>
      </c>
      <c r="AR7" s="8">
        <v>2</v>
      </c>
      <c r="AS7" s="8">
        <v>2</v>
      </c>
      <c r="AT7" s="8">
        <v>2</v>
      </c>
      <c r="AV7" s="8">
        <v>2</v>
      </c>
      <c r="BE7" s="8">
        <v>2</v>
      </c>
      <c r="BH7" s="8">
        <v>2</v>
      </c>
      <c r="BI7" s="8">
        <v>2</v>
      </c>
      <c r="BJ7" s="8">
        <v>2</v>
      </c>
    </row>
    <row r="8" spans="1:78" x14ac:dyDescent="0.3">
      <c r="A8" s="8" t="s">
        <v>487</v>
      </c>
      <c r="B8" s="8">
        <v>6</v>
      </c>
      <c r="C8" s="8">
        <v>53.05</v>
      </c>
      <c r="D8" s="8">
        <v>1</v>
      </c>
      <c r="I8" s="8">
        <v>3</v>
      </c>
      <c r="J8" s="8">
        <v>2</v>
      </c>
      <c r="K8" s="8">
        <v>1</v>
      </c>
      <c r="O8" s="8">
        <v>1</v>
      </c>
      <c r="P8" s="8">
        <v>1</v>
      </c>
      <c r="Q8" s="8">
        <v>2</v>
      </c>
      <c r="R8" s="8">
        <v>2</v>
      </c>
      <c r="U8" s="8">
        <v>1</v>
      </c>
      <c r="AW8" s="8">
        <v>1</v>
      </c>
      <c r="BH8" s="9">
        <v>1</v>
      </c>
      <c r="BI8" s="9">
        <v>1</v>
      </c>
      <c r="BJ8" s="8">
        <v>1</v>
      </c>
    </row>
    <row r="9" spans="1:78" x14ac:dyDescent="0.3">
      <c r="A9" s="13" t="s">
        <v>502</v>
      </c>
      <c r="B9" s="8">
        <v>7</v>
      </c>
      <c r="C9" s="8">
        <v>53.05</v>
      </c>
      <c r="E9" s="8">
        <v>1</v>
      </c>
      <c r="I9" s="8">
        <v>6</v>
      </c>
      <c r="J9" s="8">
        <v>5</v>
      </c>
      <c r="K9" s="8">
        <v>1</v>
      </c>
      <c r="O9" s="8">
        <v>2</v>
      </c>
      <c r="P9" s="8">
        <v>2</v>
      </c>
      <c r="Q9" s="8">
        <v>4</v>
      </c>
      <c r="R9" s="8">
        <v>4</v>
      </c>
      <c r="U9" s="8">
        <v>2</v>
      </c>
      <c r="AW9" s="8">
        <v>2</v>
      </c>
      <c r="BH9" s="9">
        <v>1</v>
      </c>
      <c r="BI9" s="9">
        <v>1</v>
      </c>
      <c r="BJ9" s="8">
        <v>1</v>
      </c>
    </row>
    <row r="10" spans="1:78" x14ac:dyDescent="0.3">
      <c r="A10" s="13" t="s">
        <v>487</v>
      </c>
      <c r="B10" s="8">
        <v>8</v>
      </c>
      <c r="C10" s="8">
        <v>19.72</v>
      </c>
      <c r="F10" s="8">
        <v>1</v>
      </c>
      <c r="I10" s="9">
        <v>3</v>
      </c>
      <c r="J10" s="9">
        <v>2</v>
      </c>
      <c r="K10" s="9">
        <v>1</v>
      </c>
      <c r="L10" s="9"/>
      <c r="M10" s="9"/>
      <c r="N10" s="9"/>
      <c r="O10" s="9">
        <v>1</v>
      </c>
      <c r="P10" s="9">
        <v>1</v>
      </c>
      <c r="Q10" s="9">
        <v>2</v>
      </c>
      <c r="R10" s="9">
        <v>2</v>
      </c>
      <c r="T10" s="9"/>
      <c r="U10" s="9">
        <v>1</v>
      </c>
      <c r="V10" s="9"/>
      <c r="W10" s="9"/>
      <c r="X10" s="9"/>
      <c r="Y10" s="9"/>
      <c r="Z10" s="9"/>
      <c r="AA10" s="9"/>
      <c r="AB10" s="9"/>
      <c r="AC10" s="9"/>
      <c r="AD10" s="9"/>
      <c r="AE10" s="9"/>
      <c r="AF10" s="9"/>
      <c r="AG10" s="9"/>
      <c r="AH10" s="9"/>
      <c r="AI10" s="9"/>
      <c r="AJ10" s="9"/>
      <c r="AK10" s="9"/>
      <c r="AL10" s="9"/>
      <c r="AM10" s="9"/>
      <c r="AN10" s="9"/>
      <c r="AO10" s="9"/>
      <c r="AP10" s="9"/>
      <c r="AQ10" s="9"/>
      <c r="AR10" s="9"/>
      <c r="AS10" s="9"/>
      <c r="AT10" s="9"/>
      <c r="AV10" s="9"/>
      <c r="AW10" s="9">
        <v>1</v>
      </c>
      <c r="AZ10" s="9"/>
      <c r="BA10" s="9"/>
      <c r="BB10" s="9"/>
      <c r="BE10" s="9"/>
      <c r="BF10" s="9"/>
      <c r="BH10" s="9">
        <v>1</v>
      </c>
      <c r="BI10" s="9">
        <v>1</v>
      </c>
      <c r="BJ10" s="9">
        <v>1</v>
      </c>
      <c r="BK10" s="9"/>
      <c r="BL10" s="9"/>
      <c r="BM10" s="9"/>
      <c r="BN10" s="9"/>
      <c r="BO10" s="9"/>
      <c r="BP10" s="9"/>
      <c r="BQ10" s="9"/>
      <c r="BR10" s="9"/>
      <c r="BS10" s="9"/>
      <c r="BT10" s="9"/>
      <c r="BU10" s="9"/>
      <c r="BV10" s="9"/>
      <c r="BW10" s="9"/>
      <c r="BX10" s="9"/>
      <c r="BY10" s="9"/>
      <c r="BZ10" s="9"/>
    </row>
    <row r="11" spans="1:78" s="18" customFormat="1" x14ac:dyDescent="0.3">
      <c r="A11" s="18" t="s">
        <v>488</v>
      </c>
      <c r="B11" s="18">
        <v>9</v>
      </c>
      <c r="C11" s="18">
        <v>44.17</v>
      </c>
      <c r="I11" s="18">
        <v>4</v>
      </c>
      <c r="J11" s="18">
        <v>4</v>
      </c>
      <c r="L11" s="18">
        <v>1</v>
      </c>
      <c r="O11" s="18">
        <v>4</v>
      </c>
      <c r="Q11" s="18">
        <v>8</v>
      </c>
      <c r="R11" s="18">
        <v>8</v>
      </c>
      <c r="V11" s="18">
        <v>2</v>
      </c>
      <c r="W11" s="18">
        <v>2</v>
      </c>
      <c r="X11" s="18">
        <v>6</v>
      </c>
      <c r="Y11" s="18">
        <v>3</v>
      </c>
      <c r="Z11" s="18">
        <v>9</v>
      </c>
      <c r="AA11" s="18">
        <v>9</v>
      </c>
      <c r="AG11" s="18">
        <v>1</v>
      </c>
      <c r="AH11" s="18">
        <v>6</v>
      </c>
      <c r="AP11" s="18">
        <v>15</v>
      </c>
      <c r="AQ11" s="18">
        <v>3</v>
      </c>
      <c r="AR11" s="18">
        <v>1</v>
      </c>
      <c r="AS11" s="18">
        <v>1</v>
      </c>
      <c r="AT11" s="18">
        <v>1</v>
      </c>
      <c r="AV11" s="18">
        <v>1</v>
      </c>
      <c r="AZ11" s="18">
        <v>1</v>
      </c>
      <c r="BC11" s="26"/>
      <c r="BD11" s="26"/>
      <c r="BE11" s="18">
        <v>1</v>
      </c>
      <c r="BH11" s="18">
        <v>3</v>
      </c>
      <c r="BI11" s="18">
        <v>3</v>
      </c>
      <c r="BJ11" s="18">
        <v>1</v>
      </c>
      <c r="BK11" s="18">
        <v>1</v>
      </c>
    </row>
    <row r="12" spans="1:78" x14ac:dyDescent="0.3">
      <c r="A12" s="24" t="s">
        <v>489</v>
      </c>
      <c r="B12" s="18">
        <v>10</v>
      </c>
      <c r="C12" s="18">
        <v>60</v>
      </c>
      <c r="I12" s="17">
        <v>3</v>
      </c>
      <c r="J12" s="17">
        <v>3</v>
      </c>
      <c r="K12" s="17"/>
      <c r="L12" s="17"/>
      <c r="M12" s="17"/>
      <c r="N12" s="17"/>
      <c r="O12" s="17">
        <v>2</v>
      </c>
      <c r="P12" s="17"/>
      <c r="Q12" s="17">
        <v>4</v>
      </c>
      <c r="R12" s="17">
        <v>4</v>
      </c>
      <c r="T12" s="17"/>
      <c r="U12" s="17"/>
      <c r="V12" s="17">
        <v>1</v>
      </c>
      <c r="W12" s="17">
        <v>1</v>
      </c>
      <c r="X12" s="17">
        <v>3</v>
      </c>
      <c r="Y12" s="17">
        <v>3</v>
      </c>
      <c r="Z12" s="17">
        <v>6</v>
      </c>
      <c r="AA12" s="17">
        <v>6</v>
      </c>
      <c r="AB12" s="17"/>
      <c r="AC12" s="17"/>
      <c r="AD12" s="17"/>
      <c r="AE12" s="17"/>
      <c r="AF12" s="17"/>
      <c r="AG12" s="17">
        <v>1</v>
      </c>
      <c r="AH12" s="17">
        <v>3</v>
      </c>
      <c r="AI12" s="17"/>
      <c r="AJ12" s="17"/>
      <c r="AK12" s="17"/>
      <c r="AL12" s="17"/>
      <c r="AM12" s="17"/>
      <c r="AN12" s="17"/>
      <c r="AO12" s="17"/>
      <c r="AP12" s="17">
        <v>30</v>
      </c>
      <c r="AQ12" s="17">
        <v>6</v>
      </c>
      <c r="AR12" s="17">
        <v>2</v>
      </c>
      <c r="AS12" s="17">
        <v>2</v>
      </c>
      <c r="AT12" s="17">
        <v>2</v>
      </c>
      <c r="AV12" s="17"/>
      <c r="AW12" s="17"/>
      <c r="AZ12" s="17">
        <v>1</v>
      </c>
      <c r="BA12" s="17"/>
      <c r="BB12" s="17"/>
      <c r="BE12" s="17">
        <v>2</v>
      </c>
      <c r="BF12" s="17"/>
      <c r="BH12" s="17">
        <v>2</v>
      </c>
      <c r="BI12" s="17">
        <v>2</v>
      </c>
      <c r="BJ12" s="17"/>
      <c r="BK12" s="17">
        <v>1</v>
      </c>
      <c r="BL12" s="17"/>
    </row>
    <row r="13" spans="1:78" x14ac:dyDescent="0.3">
      <c r="A13" s="24" t="s">
        <v>510</v>
      </c>
      <c r="B13" s="18">
        <v>11</v>
      </c>
      <c r="C13" s="18">
        <v>60</v>
      </c>
      <c r="I13" s="8">
        <v>3</v>
      </c>
      <c r="J13" s="8">
        <v>3</v>
      </c>
      <c r="O13" s="8">
        <v>1</v>
      </c>
      <c r="P13" s="8">
        <v>1</v>
      </c>
      <c r="Q13" s="8">
        <v>2</v>
      </c>
      <c r="R13" s="8">
        <v>2</v>
      </c>
      <c r="U13" s="8">
        <v>1</v>
      </c>
      <c r="AX13" s="17">
        <v>1</v>
      </c>
      <c r="BH13" s="9">
        <v>1</v>
      </c>
      <c r="BI13" s="9">
        <v>1</v>
      </c>
      <c r="BJ13" s="8">
        <v>1</v>
      </c>
    </row>
    <row r="14" spans="1:78" x14ac:dyDescent="0.3">
      <c r="A14" s="24" t="s">
        <v>510</v>
      </c>
      <c r="B14" s="18">
        <v>12</v>
      </c>
      <c r="C14" s="18">
        <v>80</v>
      </c>
      <c r="I14" s="17">
        <v>3</v>
      </c>
      <c r="J14" s="17">
        <v>3</v>
      </c>
      <c r="K14" s="17"/>
      <c r="L14" s="17"/>
      <c r="M14" s="17"/>
      <c r="N14" s="17"/>
      <c r="O14" s="17">
        <v>1</v>
      </c>
      <c r="P14" s="17">
        <v>1</v>
      </c>
      <c r="Q14" s="17">
        <v>2</v>
      </c>
      <c r="R14" s="17">
        <v>2</v>
      </c>
      <c r="T14" s="17"/>
      <c r="U14" s="17">
        <v>1</v>
      </c>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V14" s="17"/>
      <c r="AW14" s="17"/>
      <c r="AX14" s="17">
        <v>1</v>
      </c>
      <c r="AZ14" s="17"/>
      <c r="BA14" s="17"/>
      <c r="BB14" s="17"/>
      <c r="BE14" s="17"/>
      <c r="BF14" s="17"/>
      <c r="BH14" s="17">
        <v>1</v>
      </c>
      <c r="BI14" s="17">
        <v>1</v>
      </c>
      <c r="BJ14" s="17">
        <v>1</v>
      </c>
      <c r="BK14" s="17"/>
      <c r="BL14" s="17"/>
    </row>
    <row r="15" spans="1:78" x14ac:dyDescent="0.3">
      <c r="A15" s="24" t="s">
        <v>511</v>
      </c>
      <c r="B15" s="18">
        <v>13</v>
      </c>
      <c r="C15" s="18">
        <v>70</v>
      </c>
      <c r="I15" s="8">
        <v>3</v>
      </c>
      <c r="J15" s="8">
        <v>3</v>
      </c>
      <c r="O15" s="8">
        <v>3</v>
      </c>
      <c r="P15" s="8">
        <v>1</v>
      </c>
      <c r="Q15" s="8">
        <v>9</v>
      </c>
      <c r="R15" s="8">
        <v>6</v>
      </c>
      <c r="U15" s="8">
        <v>1</v>
      </c>
      <c r="V15" s="8">
        <v>1</v>
      </c>
      <c r="W15" s="8">
        <v>1</v>
      </c>
      <c r="X15" s="8">
        <v>3</v>
      </c>
      <c r="Z15" s="8">
        <v>3</v>
      </c>
      <c r="AB15" s="8">
        <v>3</v>
      </c>
      <c r="AD15" s="8">
        <v>3</v>
      </c>
      <c r="AF15" s="8">
        <v>3</v>
      </c>
      <c r="AG15" s="8">
        <v>3</v>
      </c>
      <c r="AL15" s="8">
        <v>8</v>
      </c>
      <c r="AM15" s="8">
        <v>6</v>
      </c>
      <c r="AP15" s="8">
        <v>15</v>
      </c>
      <c r="AQ15" s="8">
        <v>3</v>
      </c>
      <c r="AR15" s="8">
        <v>1</v>
      </c>
      <c r="AS15" s="8">
        <v>1</v>
      </c>
      <c r="AT15" s="8">
        <v>1</v>
      </c>
      <c r="AV15" s="8">
        <v>1</v>
      </c>
      <c r="AX15" s="17">
        <v>1</v>
      </c>
      <c r="BE15" s="8">
        <v>1</v>
      </c>
      <c r="BH15" s="9">
        <v>2</v>
      </c>
      <c r="BI15" s="9">
        <v>2</v>
      </c>
      <c r="BJ15" s="8">
        <v>2</v>
      </c>
    </row>
    <row r="16" spans="1:78" x14ac:dyDescent="0.3">
      <c r="A16" s="24" t="s">
        <v>489</v>
      </c>
      <c r="B16" s="18">
        <v>14</v>
      </c>
      <c r="C16" s="18">
        <v>75</v>
      </c>
      <c r="I16" s="17">
        <v>3</v>
      </c>
      <c r="J16" s="17">
        <v>3</v>
      </c>
      <c r="K16" s="17"/>
      <c r="L16" s="17"/>
      <c r="M16" s="17"/>
      <c r="N16" s="17"/>
      <c r="O16" s="17">
        <v>2</v>
      </c>
      <c r="P16" s="17"/>
      <c r="Q16" s="17">
        <v>4</v>
      </c>
      <c r="R16" s="17">
        <v>4</v>
      </c>
      <c r="T16" s="17"/>
      <c r="U16" s="17"/>
      <c r="V16" s="17">
        <v>1</v>
      </c>
      <c r="W16" s="17">
        <v>1</v>
      </c>
      <c r="X16" s="17">
        <v>3</v>
      </c>
      <c r="Y16" s="17">
        <v>3</v>
      </c>
      <c r="Z16" s="17">
        <v>6</v>
      </c>
      <c r="AA16" s="17">
        <v>6</v>
      </c>
      <c r="AB16" s="17"/>
      <c r="AC16" s="17"/>
      <c r="AD16" s="17"/>
      <c r="AE16" s="17"/>
      <c r="AF16" s="17"/>
      <c r="AG16" s="17">
        <v>1</v>
      </c>
      <c r="AH16" s="17">
        <v>3</v>
      </c>
      <c r="AI16" s="17"/>
      <c r="AJ16" s="17"/>
      <c r="AK16" s="17"/>
      <c r="AL16" s="17"/>
      <c r="AM16" s="17"/>
      <c r="AN16" s="17"/>
      <c r="AO16" s="17"/>
      <c r="AP16" s="17">
        <v>30</v>
      </c>
      <c r="AQ16" s="17">
        <v>6</v>
      </c>
      <c r="AR16" s="17">
        <v>2</v>
      </c>
      <c r="AS16" s="17">
        <v>2</v>
      </c>
      <c r="AT16" s="17">
        <v>2</v>
      </c>
      <c r="AV16" s="17"/>
      <c r="AW16" s="17"/>
      <c r="AZ16" s="17">
        <v>1</v>
      </c>
      <c r="BA16" s="17"/>
      <c r="BB16" s="17"/>
      <c r="BE16" s="17">
        <v>2</v>
      </c>
      <c r="BF16" s="17"/>
      <c r="BH16" s="17">
        <v>2</v>
      </c>
      <c r="BI16" s="17">
        <v>2</v>
      </c>
      <c r="BJ16" s="17"/>
      <c r="BK16" s="17">
        <v>1</v>
      </c>
      <c r="BL16" s="17"/>
    </row>
    <row r="17" spans="1:66" x14ac:dyDescent="0.3">
      <c r="A17" s="159" t="s">
        <v>370</v>
      </c>
      <c r="B17" s="18">
        <v>15</v>
      </c>
      <c r="C17" s="159">
        <v>51.82</v>
      </c>
      <c r="M17" s="8">
        <v>2</v>
      </c>
      <c r="Q17" s="8">
        <v>4</v>
      </c>
      <c r="R17" s="8">
        <v>4</v>
      </c>
      <c r="V17" s="8">
        <v>1</v>
      </c>
      <c r="W17" s="8">
        <v>4</v>
      </c>
      <c r="X17" s="8">
        <v>3</v>
      </c>
      <c r="Y17" s="8">
        <v>3</v>
      </c>
      <c r="Z17" s="8">
        <v>6</v>
      </c>
      <c r="AA17" s="8">
        <v>6</v>
      </c>
      <c r="AG17" s="8">
        <v>1</v>
      </c>
      <c r="AH17" s="8">
        <v>3</v>
      </c>
      <c r="AP17" s="8">
        <v>60</v>
      </c>
      <c r="AQ17" s="8">
        <v>12</v>
      </c>
      <c r="AR17" s="8">
        <v>4</v>
      </c>
      <c r="AS17" s="8">
        <v>4</v>
      </c>
      <c r="AT17" s="8">
        <v>4</v>
      </c>
      <c r="BE17" s="8">
        <v>4</v>
      </c>
      <c r="BH17" s="9">
        <v>2</v>
      </c>
      <c r="BI17" s="9">
        <v>2</v>
      </c>
      <c r="BK17" s="8">
        <v>1</v>
      </c>
    </row>
    <row r="18" spans="1:66" x14ac:dyDescent="0.3">
      <c r="A18" s="159"/>
      <c r="B18" s="18">
        <v>16</v>
      </c>
      <c r="C18" s="159"/>
    </row>
    <row r="19" spans="1:66" x14ac:dyDescent="0.3">
      <c r="A19" s="160" t="s">
        <v>512</v>
      </c>
      <c r="B19" s="18">
        <v>17</v>
      </c>
      <c r="C19" s="159">
        <v>176.75</v>
      </c>
      <c r="M19" s="8">
        <v>2</v>
      </c>
      <c r="Q19" s="8">
        <v>4</v>
      </c>
      <c r="R19" s="8">
        <v>4</v>
      </c>
      <c r="V19" s="8">
        <v>1</v>
      </c>
      <c r="W19" s="8">
        <v>4</v>
      </c>
      <c r="X19" s="8">
        <v>3</v>
      </c>
      <c r="Y19" s="8">
        <v>3</v>
      </c>
      <c r="Z19" s="8">
        <v>6</v>
      </c>
      <c r="AA19" s="8">
        <v>6</v>
      </c>
      <c r="AG19" s="8">
        <v>1</v>
      </c>
      <c r="AH19" s="8">
        <v>3</v>
      </c>
      <c r="AP19" s="8">
        <v>60</v>
      </c>
      <c r="AQ19" s="8">
        <v>12</v>
      </c>
      <c r="AR19" s="8">
        <v>4</v>
      </c>
      <c r="AS19" s="8">
        <v>4</v>
      </c>
      <c r="AT19" s="8">
        <v>4</v>
      </c>
      <c r="BE19" s="8">
        <v>4</v>
      </c>
      <c r="BH19" s="9">
        <v>2</v>
      </c>
      <c r="BI19" s="9">
        <v>2</v>
      </c>
      <c r="BK19" s="8">
        <v>1</v>
      </c>
    </row>
    <row r="20" spans="1:66" x14ac:dyDescent="0.3">
      <c r="A20" s="159"/>
      <c r="B20" s="18">
        <v>18</v>
      </c>
      <c r="C20" s="159"/>
    </row>
    <row r="21" spans="1:66" x14ac:dyDescent="0.3">
      <c r="A21" s="24" t="s">
        <v>513</v>
      </c>
      <c r="B21" s="18">
        <v>19</v>
      </c>
      <c r="C21" s="18">
        <v>46.02</v>
      </c>
      <c r="I21" s="8">
        <v>6</v>
      </c>
      <c r="J21" s="8">
        <v>6</v>
      </c>
      <c r="O21" s="8">
        <v>2</v>
      </c>
      <c r="Q21" s="8">
        <v>4</v>
      </c>
      <c r="R21" s="8">
        <v>4</v>
      </c>
      <c r="V21" s="8">
        <v>1</v>
      </c>
      <c r="W21" s="8">
        <v>4</v>
      </c>
      <c r="AP21" s="8">
        <v>15</v>
      </c>
      <c r="AQ21" s="8">
        <v>3</v>
      </c>
      <c r="AR21" s="8">
        <v>1</v>
      </c>
      <c r="AS21" s="8">
        <v>1</v>
      </c>
      <c r="AT21" s="8">
        <v>1</v>
      </c>
      <c r="BA21" s="8">
        <v>1</v>
      </c>
      <c r="BE21" s="8">
        <v>1</v>
      </c>
      <c r="BH21" s="9">
        <v>1</v>
      </c>
      <c r="BI21" s="9">
        <v>1</v>
      </c>
      <c r="BJ21" s="8">
        <v>1</v>
      </c>
    </row>
    <row r="22" spans="1:66" x14ac:dyDescent="0.3">
      <c r="A22" s="24" t="s">
        <v>514</v>
      </c>
      <c r="B22" s="18">
        <v>20</v>
      </c>
      <c r="C22" s="18">
        <v>20.149999999999999</v>
      </c>
      <c r="I22" s="8">
        <v>3</v>
      </c>
      <c r="J22" s="8">
        <v>3</v>
      </c>
      <c r="O22" s="8">
        <v>1</v>
      </c>
      <c r="P22" s="8">
        <v>1</v>
      </c>
      <c r="Q22" s="8">
        <v>1</v>
      </c>
      <c r="S22" s="17">
        <v>1</v>
      </c>
      <c r="U22" s="8">
        <v>3</v>
      </c>
      <c r="AY22" s="17">
        <v>1</v>
      </c>
      <c r="BH22" s="9">
        <v>1</v>
      </c>
      <c r="BI22" s="9">
        <v>1</v>
      </c>
      <c r="BJ22" s="8">
        <v>1</v>
      </c>
    </row>
    <row r="23" spans="1:66" x14ac:dyDescent="0.3">
      <c r="A23" s="24" t="s">
        <v>510</v>
      </c>
      <c r="B23" s="18">
        <v>21</v>
      </c>
      <c r="C23" s="18">
        <v>10</v>
      </c>
      <c r="I23" s="17">
        <v>3</v>
      </c>
      <c r="J23" s="17">
        <v>3</v>
      </c>
      <c r="K23" s="17"/>
      <c r="L23" s="17"/>
      <c r="M23" s="17"/>
      <c r="N23" s="17"/>
      <c r="O23" s="17">
        <v>1</v>
      </c>
      <c r="P23" s="17">
        <v>1</v>
      </c>
      <c r="Q23" s="17">
        <v>2</v>
      </c>
      <c r="R23" s="17">
        <v>2</v>
      </c>
      <c r="T23" s="17"/>
      <c r="U23" s="17">
        <v>1</v>
      </c>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V23" s="17"/>
      <c r="AW23" s="17"/>
      <c r="AX23" s="17">
        <v>1</v>
      </c>
      <c r="AZ23" s="17"/>
      <c r="BA23" s="17"/>
      <c r="BB23" s="17"/>
      <c r="BE23" s="17"/>
      <c r="BF23" s="17"/>
      <c r="BH23" s="17">
        <v>1</v>
      </c>
      <c r="BI23" s="17">
        <v>1</v>
      </c>
      <c r="BJ23" s="17">
        <v>1</v>
      </c>
      <c r="BK23" s="17"/>
      <c r="BL23" s="17"/>
    </row>
    <row r="24" spans="1:66" x14ac:dyDescent="0.3">
      <c r="A24" s="24" t="s">
        <v>511</v>
      </c>
      <c r="B24" s="18">
        <v>22</v>
      </c>
      <c r="C24" s="18">
        <v>10</v>
      </c>
      <c r="F24" s="8">
        <v>1</v>
      </c>
      <c r="I24" s="17">
        <v>3</v>
      </c>
      <c r="J24" s="17">
        <v>3</v>
      </c>
      <c r="K24" s="17"/>
      <c r="L24" s="17"/>
      <c r="M24" s="17"/>
      <c r="N24" s="17"/>
      <c r="O24" s="17">
        <v>3</v>
      </c>
      <c r="P24" s="17">
        <v>1</v>
      </c>
      <c r="Q24" s="17">
        <v>6</v>
      </c>
      <c r="R24" s="17">
        <v>6</v>
      </c>
      <c r="T24" s="17"/>
      <c r="U24" s="17">
        <v>1</v>
      </c>
      <c r="V24" s="17">
        <v>1</v>
      </c>
      <c r="W24" s="17">
        <v>1</v>
      </c>
      <c r="X24" s="17">
        <v>3</v>
      </c>
      <c r="Y24" s="17">
        <v>3</v>
      </c>
      <c r="Z24" s="17">
        <v>6</v>
      </c>
      <c r="AA24" s="17">
        <v>6</v>
      </c>
      <c r="AB24" s="17"/>
      <c r="AC24" s="17"/>
      <c r="AD24" s="17"/>
      <c r="AE24" s="17"/>
      <c r="AF24" s="17"/>
      <c r="AG24" s="17">
        <v>1</v>
      </c>
      <c r="AH24" s="17">
        <v>1</v>
      </c>
      <c r="AI24" s="17"/>
      <c r="AJ24" s="17"/>
      <c r="AK24" s="17"/>
      <c r="AL24" s="17"/>
      <c r="AM24" s="17"/>
      <c r="AN24" s="17"/>
      <c r="AO24" s="17"/>
      <c r="AP24" s="17">
        <v>15</v>
      </c>
      <c r="AQ24" s="17">
        <v>3</v>
      </c>
      <c r="AR24" s="17">
        <v>1</v>
      </c>
      <c r="AS24" s="17">
        <v>1</v>
      </c>
      <c r="AT24" s="17">
        <v>1</v>
      </c>
      <c r="AV24" s="17">
        <v>1</v>
      </c>
      <c r="AW24" s="17"/>
      <c r="AX24" s="17">
        <v>1</v>
      </c>
      <c r="AZ24" s="17"/>
      <c r="BA24" s="17"/>
      <c r="BB24" s="17"/>
      <c r="BE24" s="17">
        <v>1</v>
      </c>
      <c r="BF24" s="17"/>
      <c r="BH24" s="17">
        <v>2</v>
      </c>
      <c r="BI24" s="17">
        <v>2</v>
      </c>
      <c r="BJ24" s="17">
        <v>2</v>
      </c>
      <c r="BK24" s="17"/>
      <c r="BL24" s="17"/>
    </row>
    <row r="25" spans="1:66" x14ac:dyDescent="0.3">
      <c r="A25" s="20" t="s">
        <v>510</v>
      </c>
      <c r="B25" s="21">
        <v>23</v>
      </c>
      <c r="C25" s="21">
        <v>36.49</v>
      </c>
      <c r="D25" s="8">
        <v>1</v>
      </c>
      <c r="I25" s="17">
        <v>3</v>
      </c>
      <c r="J25" s="17">
        <v>3</v>
      </c>
      <c r="K25" s="17"/>
      <c r="L25" s="17"/>
      <c r="M25" s="17"/>
      <c r="N25" s="17"/>
      <c r="O25" s="17">
        <v>1</v>
      </c>
      <c r="P25" s="17">
        <v>1</v>
      </c>
      <c r="Q25" s="17">
        <v>2</v>
      </c>
      <c r="R25" s="17">
        <v>2</v>
      </c>
      <c r="T25" s="17"/>
      <c r="U25" s="17">
        <v>1</v>
      </c>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V25" s="17"/>
      <c r="AW25" s="17"/>
      <c r="AX25" s="17">
        <v>1</v>
      </c>
      <c r="AZ25" s="17"/>
      <c r="BA25" s="17"/>
      <c r="BB25" s="17"/>
      <c r="BE25" s="17"/>
      <c r="BF25" s="17"/>
      <c r="BH25" s="17">
        <v>1</v>
      </c>
      <c r="BI25" s="17">
        <v>1</v>
      </c>
      <c r="BJ25" s="17">
        <v>1</v>
      </c>
      <c r="BK25" s="17"/>
      <c r="BL25" s="17"/>
    </row>
    <row r="26" spans="1:66" x14ac:dyDescent="0.3">
      <c r="A26" s="20" t="s">
        <v>516</v>
      </c>
      <c r="B26" s="21">
        <v>24</v>
      </c>
      <c r="C26" s="21">
        <v>40</v>
      </c>
      <c r="D26" s="8">
        <v>1</v>
      </c>
      <c r="O26" s="8">
        <v>2</v>
      </c>
      <c r="Q26" s="8">
        <v>4</v>
      </c>
      <c r="R26" s="8">
        <v>4</v>
      </c>
      <c r="U26" s="8">
        <v>1</v>
      </c>
      <c r="V26" s="8">
        <v>1</v>
      </c>
      <c r="W26" s="8">
        <v>1</v>
      </c>
      <c r="X26" s="8">
        <v>3</v>
      </c>
      <c r="Z26" s="8">
        <v>3</v>
      </c>
      <c r="AA26" s="8">
        <v>3</v>
      </c>
      <c r="AB26" s="8">
        <v>1</v>
      </c>
      <c r="AC26" s="8">
        <v>1</v>
      </c>
      <c r="AD26" s="8">
        <v>1</v>
      </c>
      <c r="AE26" s="8">
        <v>1</v>
      </c>
      <c r="AP26" s="8">
        <v>15</v>
      </c>
      <c r="AQ26" s="8">
        <v>3</v>
      </c>
      <c r="AR26" s="8">
        <v>1</v>
      </c>
      <c r="AS26" s="8">
        <v>1</v>
      </c>
      <c r="AT26" s="8">
        <v>1</v>
      </c>
      <c r="AV26" s="8">
        <v>1</v>
      </c>
      <c r="BB26" s="8">
        <v>1</v>
      </c>
      <c r="BE26" s="8">
        <v>1</v>
      </c>
      <c r="BH26" s="9">
        <v>1</v>
      </c>
      <c r="BI26" s="9">
        <v>1</v>
      </c>
      <c r="BJ26" s="8">
        <v>1</v>
      </c>
    </row>
    <row r="27" spans="1:66" x14ac:dyDescent="0.3">
      <c r="A27" s="20" t="s">
        <v>517</v>
      </c>
      <c r="B27" s="21">
        <v>25</v>
      </c>
      <c r="C27" s="21">
        <v>20</v>
      </c>
      <c r="D27" s="8">
        <v>1</v>
      </c>
      <c r="U27" s="8">
        <v>2</v>
      </c>
      <c r="Y27" s="8">
        <v>2</v>
      </c>
      <c r="Z27" s="8">
        <v>2</v>
      </c>
      <c r="AB27" s="8">
        <v>2</v>
      </c>
      <c r="AG27" s="8">
        <v>1</v>
      </c>
      <c r="AP27" s="17">
        <v>30</v>
      </c>
      <c r="AQ27" s="17">
        <v>6</v>
      </c>
      <c r="AR27" s="17">
        <v>2</v>
      </c>
      <c r="AS27" s="17">
        <v>2</v>
      </c>
      <c r="AT27" s="17">
        <v>2</v>
      </c>
      <c r="BB27" s="8">
        <v>1</v>
      </c>
      <c r="BE27" s="8">
        <v>2</v>
      </c>
      <c r="BH27" s="9">
        <v>2</v>
      </c>
      <c r="BI27" s="9">
        <v>2</v>
      </c>
      <c r="BJ27" s="8">
        <v>2</v>
      </c>
    </row>
    <row r="28" spans="1:66" x14ac:dyDescent="0.3">
      <c r="A28" s="24" t="s">
        <v>489</v>
      </c>
      <c r="B28" s="18">
        <v>26</v>
      </c>
      <c r="C28" s="18">
        <v>57.63</v>
      </c>
      <c r="I28" s="17">
        <v>3</v>
      </c>
      <c r="J28" s="17">
        <v>3</v>
      </c>
      <c r="K28" s="17"/>
      <c r="L28" s="17"/>
      <c r="M28" s="17"/>
      <c r="N28" s="17"/>
      <c r="O28" s="17">
        <v>2</v>
      </c>
      <c r="P28" s="17"/>
      <c r="Q28" s="17">
        <v>4</v>
      </c>
      <c r="R28" s="17">
        <v>4</v>
      </c>
      <c r="T28" s="17"/>
      <c r="U28" s="17"/>
      <c r="V28" s="17">
        <v>1</v>
      </c>
      <c r="W28" s="17">
        <v>1</v>
      </c>
      <c r="X28" s="17">
        <v>3</v>
      </c>
      <c r="Y28" s="17">
        <v>3</v>
      </c>
      <c r="Z28" s="17">
        <v>6</v>
      </c>
      <c r="AA28" s="17">
        <v>6</v>
      </c>
      <c r="AB28" s="17"/>
      <c r="AC28" s="17"/>
      <c r="AD28" s="17"/>
      <c r="AE28" s="17"/>
      <c r="AF28" s="17"/>
      <c r="AG28" s="17">
        <v>1</v>
      </c>
      <c r="AH28" s="17">
        <v>3</v>
      </c>
      <c r="AI28" s="17"/>
      <c r="AJ28" s="17"/>
      <c r="AK28" s="17"/>
      <c r="AL28" s="17"/>
      <c r="AM28" s="17"/>
      <c r="AN28" s="17"/>
      <c r="AO28" s="17"/>
      <c r="AP28" s="17">
        <v>30</v>
      </c>
      <c r="AQ28" s="17">
        <v>6</v>
      </c>
      <c r="AR28" s="17">
        <v>2</v>
      </c>
      <c r="AS28" s="17">
        <v>2</v>
      </c>
      <c r="AT28" s="17">
        <v>2</v>
      </c>
      <c r="AV28" s="17"/>
      <c r="AW28" s="17"/>
      <c r="AZ28" s="17">
        <v>1</v>
      </c>
      <c r="BA28" s="17"/>
      <c r="BB28" s="17"/>
      <c r="BE28" s="17">
        <v>2</v>
      </c>
      <c r="BF28" s="17"/>
      <c r="BH28" s="17">
        <v>2</v>
      </c>
      <c r="BI28" s="17">
        <v>2</v>
      </c>
      <c r="BJ28" s="17"/>
      <c r="BK28" s="17">
        <v>1</v>
      </c>
      <c r="BL28" s="17"/>
      <c r="BM28" s="17"/>
      <c r="BN28" s="17"/>
    </row>
    <row r="29" spans="1:66" x14ac:dyDescent="0.3">
      <c r="A29" s="24" t="s">
        <v>510</v>
      </c>
      <c r="B29" s="18">
        <v>27</v>
      </c>
      <c r="C29" s="18">
        <v>60</v>
      </c>
      <c r="I29" s="17">
        <v>3</v>
      </c>
      <c r="J29" s="17">
        <v>3</v>
      </c>
      <c r="K29" s="17"/>
      <c r="L29" s="17"/>
      <c r="M29" s="17"/>
      <c r="N29" s="17"/>
      <c r="O29" s="17">
        <v>1</v>
      </c>
      <c r="P29" s="17">
        <v>1</v>
      </c>
      <c r="Q29" s="17">
        <v>2</v>
      </c>
      <c r="R29" s="17">
        <v>2</v>
      </c>
      <c r="T29" s="17"/>
      <c r="U29" s="17">
        <v>1</v>
      </c>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V29" s="17"/>
      <c r="AW29" s="17"/>
      <c r="AX29" s="17">
        <v>1</v>
      </c>
      <c r="AZ29" s="17"/>
      <c r="BA29" s="17"/>
      <c r="BB29" s="17"/>
      <c r="BE29" s="17"/>
      <c r="BF29" s="17"/>
      <c r="BH29" s="17">
        <v>1</v>
      </c>
      <c r="BI29" s="17">
        <v>1</v>
      </c>
      <c r="BJ29" s="17">
        <v>1</v>
      </c>
      <c r="BK29" s="17"/>
      <c r="BL29" s="17"/>
    </row>
    <row r="30" spans="1:66" x14ac:dyDescent="0.3">
      <c r="A30" s="24" t="s">
        <v>510</v>
      </c>
      <c r="B30" s="18">
        <v>28</v>
      </c>
      <c r="C30" s="18">
        <v>60</v>
      </c>
      <c r="I30" s="17">
        <v>3</v>
      </c>
      <c r="J30" s="17">
        <v>3</v>
      </c>
      <c r="K30" s="17"/>
      <c r="L30" s="17"/>
      <c r="M30" s="17"/>
      <c r="N30" s="17"/>
      <c r="O30" s="17">
        <v>1</v>
      </c>
      <c r="P30" s="17">
        <v>1</v>
      </c>
      <c r="Q30" s="17">
        <v>2</v>
      </c>
      <c r="R30" s="17">
        <v>2</v>
      </c>
      <c r="T30" s="17"/>
      <c r="U30" s="17">
        <v>1</v>
      </c>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V30" s="17"/>
      <c r="AW30" s="17"/>
      <c r="AX30" s="17">
        <v>1</v>
      </c>
      <c r="AZ30" s="17"/>
      <c r="BA30" s="17"/>
      <c r="BB30" s="17"/>
      <c r="BE30" s="17"/>
      <c r="BF30" s="17"/>
      <c r="BH30" s="17">
        <v>1</v>
      </c>
      <c r="BI30" s="17">
        <v>1</v>
      </c>
      <c r="BJ30" s="17">
        <v>1</v>
      </c>
      <c r="BK30" s="17"/>
      <c r="BL30" s="17"/>
    </row>
    <row r="31" spans="1:66" x14ac:dyDescent="0.3">
      <c r="A31" s="24" t="s">
        <v>510</v>
      </c>
      <c r="B31" s="18">
        <v>29</v>
      </c>
      <c r="C31" s="18">
        <v>60</v>
      </c>
      <c r="I31" s="17">
        <v>3</v>
      </c>
      <c r="J31" s="17">
        <v>3</v>
      </c>
      <c r="K31" s="17"/>
      <c r="L31" s="17"/>
      <c r="M31" s="17"/>
      <c r="N31" s="17"/>
      <c r="O31" s="17">
        <v>1</v>
      </c>
      <c r="P31" s="17">
        <v>1</v>
      </c>
      <c r="Q31" s="17">
        <v>2</v>
      </c>
      <c r="R31" s="17">
        <v>2</v>
      </c>
      <c r="T31" s="17"/>
      <c r="U31" s="17">
        <v>1</v>
      </c>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V31" s="17"/>
      <c r="AW31" s="17"/>
      <c r="AX31" s="17">
        <v>1</v>
      </c>
      <c r="AZ31" s="17"/>
      <c r="BA31" s="17"/>
      <c r="BB31" s="17"/>
      <c r="BE31" s="17"/>
      <c r="BF31" s="17"/>
      <c r="BH31" s="17">
        <v>1</v>
      </c>
      <c r="BI31" s="17">
        <v>1</v>
      </c>
      <c r="BJ31" s="17">
        <v>1</v>
      </c>
      <c r="BK31" s="17"/>
      <c r="BL31" s="17"/>
    </row>
    <row r="32" spans="1:66" x14ac:dyDescent="0.3">
      <c r="A32" s="24" t="s">
        <v>514</v>
      </c>
      <c r="B32" s="18">
        <v>30</v>
      </c>
      <c r="C32" s="18">
        <v>60</v>
      </c>
      <c r="I32" s="17">
        <v>3</v>
      </c>
      <c r="J32" s="17">
        <v>3</v>
      </c>
      <c r="K32" s="17"/>
      <c r="L32" s="17"/>
      <c r="M32" s="17"/>
      <c r="N32" s="17"/>
      <c r="O32" s="17">
        <v>1</v>
      </c>
      <c r="P32" s="17">
        <v>1</v>
      </c>
      <c r="Q32" s="17">
        <v>1</v>
      </c>
      <c r="R32" s="17"/>
      <c r="S32" s="17">
        <v>1</v>
      </c>
      <c r="T32" s="17"/>
      <c r="U32" s="17">
        <v>3</v>
      </c>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V32" s="17"/>
      <c r="AW32" s="17"/>
      <c r="AY32" s="17">
        <v>1</v>
      </c>
      <c r="AZ32" s="17"/>
      <c r="BA32" s="17"/>
      <c r="BB32" s="17"/>
      <c r="BE32" s="17"/>
      <c r="BF32" s="17"/>
      <c r="BH32" s="17">
        <v>1</v>
      </c>
      <c r="BI32" s="17">
        <v>1</v>
      </c>
      <c r="BJ32" s="17">
        <v>1</v>
      </c>
      <c r="BK32" s="17"/>
      <c r="BL32" s="17"/>
    </row>
    <row r="33" spans="1:66" x14ac:dyDescent="0.3">
      <c r="A33" s="24" t="s">
        <v>510</v>
      </c>
      <c r="B33" s="18">
        <v>31</v>
      </c>
      <c r="C33" s="18">
        <v>36</v>
      </c>
      <c r="I33" s="17">
        <v>3</v>
      </c>
      <c r="J33" s="17">
        <v>3</v>
      </c>
      <c r="K33" s="17"/>
      <c r="L33" s="17"/>
      <c r="M33" s="17"/>
      <c r="N33" s="17"/>
      <c r="O33" s="17">
        <v>1</v>
      </c>
      <c r="P33" s="17">
        <v>1</v>
      </c>
      <c r="Q33" s="17">
        <v>2</v>
      </c>
      <c r="R33" s="17">
        <v>2</v>
      </c>
      <c r="T33" s="17"/>
      <c r="U33" s="17">
        <v>1</v>
      </c>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V33" s="17"/>
      <c r="AW33" s="17"/>
      <c r="AX33" s="17">
        <v>1</v>
      </c>
      <c r="AZ33" s="17"/>
      <c r="BA33" s="17"/>
      <c r="BB33" s="17"/>
      <c r="BE33" s="17"/>
      <c r="BF33" s="17"/>
      <c r="BH33" s="17">
        <v>1</v>
      </c>
      <c r="BI33" s="17">
        <v>1</v>
      </c>
      <c r="BJ33" s="17">
        <v>1</v>
      </c>
      <c r="BK33" s="17"/>
      <c r="BL33" s="17"/>
    </row>
    <row r="34" spans="1:66" x14ac:dyDescent="0.3">
      <c r="A34" s="24" t="s">
        <v>518</v>
      </c>
      <c r="B34" s="18">
        <v>32</v>
      </c>
      <c r="C34" s="18"/>
      <c r="D34" s="8">
        <v>1</v>
      </c>
      <c r="V34" s="8">
        <v>1</v>
      </c>
      <c r="Y34" s="8">
        <v>2</v>
      </c>
      <c r="AP34" s="8">
        <v>35</v>
      </c>
      <c r="AQ34" s="8">
        <v>5</v>
      </c>
      <c r="AR34" s="8">
        <v>1</v>
      </c>
      <c r="AS34" s="8">
        <v>1</v>
      </c>
      <c r="AT34" s="8">
        <v>1</v>
      </c>
      <c r="BF34" s="8">
        <v>1</v>
      </c>
      <c r="BH34" s="9"/>
      <c r="BI34" s="9"/>
    </row>
    <row r="35" spans="1:66" x14ac:dyDescent="0.3">
      <c r="A35" s="24" t="s">
        <v>489</v>
      </c>
      <c r="B35" s="18">
        <v>33</v>
      </c>
      <c r="C35" s="18">
        <v>40</v>
      </c>
      <c r="I35" s="17">
        <v>3</v>
      </c>
      <c r="J35" s="17">
        <v>3</v>
      </c>
      <c r="K35" s="17"/>
      <c r="L35" s="17"/>
      <c r="M35" s="17"/>
      <c r="N35" s="17"/>
      <c r="O35" s="17">
        <v>2</v>
      </c>
      <c r="P35" s="17"/>
      <c r="Q35" s="17">
        <v>4</v>
      </c>
      <c r="R35" s="17">
        <v>4</v>
      </c>
      <c r="T35" s="17"/>
      <c r="U35" s="17"/>
      <c r="V35" s="17">
        <v>1</v>
      </c>
      <c r="W35" s="17">
        <v>1</v>
      </c>
      <c r="X35" s="17">
        <v>3</v>
      </c>
      <c r="Y35" s="17">
        <v>3</v>
      </c>
      <c r="Z35" s="17">
        <v>6</v>
      </c>
      <c r="AA35" s="17">
        <v>6</v>
      </c>
      <c r="AB35" s="17"/>
      <c r="AC35" s="17"/>
      <c r="AD35" s="17"/>
      <c r="AE35" s="17"/>
      <c r="AF35" s="17"/>
      <c r="AG35" s="17">
        <v>1</v>
      </c>
      <c r="AH35" s="17">
        <v>3</v>
      </c>
      <c r="AI35" s="17"/>
      <c r="AJ35" s="17"/>
      <c r="AK35" s="17"/>
      <c r="AL35" s="17"/>
      <c r="AM35" s="17"/>
      <c r="AN35" s="17"/>
      <c r="AO35" s="17"/>
      <c r="AP35" s="17">
        <v>30</v>
      </c>
      <c r="AQ35" s="17">
        <v>6</v>
      </c>
      <c r="AR35" s="17">
        <v>2</v>
      </c>
      <c r="AS35" s="17">
        <v>2</v>
      </c>
      <c r="AT35" s="17">
        <v>2</v>
      </c>
      <c r="AV35" s="17"/>
      <c r="AW35" s="17"/>
      <c r="AZ35" s="17">
        <v>1</v>
      </c>
      <c r="BA35" s="17"/>
      <c r="BB35" s="17"/>
      <c r="BE35" s="17">
        <v>2</v>
      </c>
      <c r="BF35" s="17"/>
      <c r="BH35" s="17">
        <v>2</v>
      </c>
      <c r="BI35" s="17">
        <v>2</v>
      </c>
      <c r="BJ35" s="17"/>
      <c r="BK35" s="17">
        <v>1</v>
      </c>
      <c r="BL35" s="17"/>
      <c r="BM35" s="17"/>
      <c r="BN35" s="17"/>
    </row>
    <row r="36" spans="1:66" x14ac:dyDescent="0.3">
      <c r="A36" s="24" t="s">
        <v>518</v>
      </c>
      <c r="B36" s="18">
        <v>34</v>
      </c>
      <c r="C36" s="18"/>
      <c r="D36" s="8">
        <v>1</v>
      </c>
      <c r="I36" s="17"/>
      <c r="J36" s="17"/>
      <c r="K36" s="17"/>
      <c r="L36" s="17"/>
      <c r="M36" s="17"/>
      <c r="N36" s="17"/>
      <c r="O36" s="17"/>
      <c r="P36" s="17"/>
      <c r="Q36" s="17"/>
      <c r="R36" s="17"/>
      <c r="T36" s="17"/>
      <c r="U36" s="17"/>
      <c r="V36" s="17">
        <v>1</v>
      </c>
      <c r="W36" s="17"/>
      <c r="X36" s="17"/>
      <c r="Y36" s="17">
        <v>2</v>
      </c>
      <c r="Z36" s="17"/>
      <c r="AA36" s="17"/>
      <c r="AB36" s="17"/>
      <c r="AC36" s="17"/>
      <c r="AD36" s="17"/>
      <c r="AE36" s="17"/>
      <c r="AF36" s="17"/>
      <c r="AG36" s="17"/>
      <c r="AH36" s="17"/>
      <c r="AI36" s="17"/>
      <c r="AJ36" s="17"/>
      <c r="AK36" s="17"/>
      <c r="AL36" s="17"/>
      <c r="AM36" s="17"/>
      <c r="AN36" s="17"/>
      <c r="AO36" s="17"/>
      <c r="AP36" s="17">
        <v>35</v>
      </c>
      <c r="AQ36" s="17">
        <v>5</v>
      </c>
      <c r="AR36" s="17">
        <v>1</v>
      </c>
      <c r="AS36" s="17">
        <v>1</v>
      </c>
      <c r="AT36" s="17">
        <v>1</v>
      </c>
      <c r="AV36" s="17"/>
      <c r="AW36" s="17"/>
      <c r="AZ36" s="17"/>
      <c r="BA36" s="17"/>
      <c r="BB36" s="17"/>
      <c r="BE36" s="17"/>
      <c r="BF36" s="17">
        <v>1</v>
      </c>
      <c r="BH36" s="17"/>
      <c r="BI36" s="17"/>
      <c r="BJ36" s="17"/>
      <c r="BK36" s="17"/>
      <c r="BL36" s="17"/>
    </row>
    <row r="37" spans="1:66" x14ac:dyDescent="0.3">
      <c r="A37" s="24" t="s">
        <v>513</v>
      </c>
      <c r="B37" s="18">
        <v>35</v>
      </c>
      <c r="C37" s="18">
        <v>44</v>
      </c>
      <c r="I37" s="17">
        <v>6</v>
      </c>
      <c r="J37" s="17">
        <v>6</v>
      </c>
      <c r="K37" s="17"/>
      <c r="L37" s="17"/>
      <c r="M37" s="17"/>
      <c r="N37" s="17"/>
      <c r="O37" s="17">
        <v>2</v>
      </c>
      <c r="P37" s="17"/>
      <c r="Q37" s="17">
        <v>4</v>
      </c>
      <c r="R37" s="17">
        <v>4</v>
      </c>
      <c r="T37" s="17"/>
      <c r="U37" s="17"/>
      <c r="V37" s="17">
        <v>1</v>
      </c>
      <c r="W37" s="17">
        <v>4</v>
      </c>
      <c r="X37" s="17"/>
      <c r="Y37" s="17"/>
      <c r="Z37" s="17"/>
      <c r="AA37" s="17"/>
      <c r="AB37" s="17"/>
      <c r="AC37" s="17"/>
      <c r="AD37" s="17"/>
      <c r="AE37" s="17"/>
      <c r="AF37" s="17"/>
      <c r="AG37" s="17"/>
      <c r="AH37" s="17"/>
      <c r="AI37" s="17"/>
      <c r="AJ37" s="17"/>
      <c r="AK37" s="17"/>
      <c r="AL37" s="17"/>
      <c r="AM37" s="17"/>
      <c r="AN37" s="17"/>
      <c r="AO37" s="17"/>
      <c r="AP37" s="17">
        <v>15</v>
      </c>
      <c r="AQ37" s="17">
        <v>3</v>
      </c>
      <c r="AR37" s="17">
        <v>1</v>
      </c>
      <c r="AS37" s="17">
        <v>1</v>
      </c>
      <c r="AT37" s="17">
        <v>1</v>
      </c>
      <c r="AV37" s="17"/>
      <c r="AW37" s="17"/>
      <c r="AZ37" s="17"/>
      <c r="BA37" s="17">
        <v>1</v>
      </c>
      <c r="BB37" s="17"/>
      <c r="BE37" s="17">
        <v>1</v>
      </c>
      <c r="BF37" s="17"/>
      <c r="BH37" s="17">
        <v>1</v>
      </c>
      <c r="BI37" s="17">
        <v>1</v>
      </c>
      <c r="BJ37" s="17">
        <v>1</v>
      </c>
      <c r="BK37" s="17"/>
      <c r="BL37" s="17"/>
    </row>
    <row r="38" spans="1:66" x14ac:dyDescent="0.3">
      <c r="A38" s="24" t="s">
        <v>510</v>
      </c>
      <c r="B38" s="18">
        <v>36</v>
      </c>
      <c r="C38" s="18">
        <v>60</v>
      </c>
      <c r="I38" s="17">
        <v>3</v>
      </c>
      <c r="J38" s="17">
        <v>3</v>
      </c>
      <c r="K38" s="17"/>
      <c r="L38" s="17"/>
      <c r="M38" s="17"/>
      <c r="N38" s="17"/>
      <c r="O38" s="17">
        <v>1</v>
      </c>
      <c r="P38" s="17">
        <v>1</v>
      </c>
      <c r="Q38" s="17">
        <v>2</v>
      </c>
      <c r="R38" s="17">
        <v>2</v>
      </c>
      <c r="T38" s="17"/>
      <c r="U38" s="17">
        <v>1</v>
      </c>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V38" s="17"/>
      <c r="AW38" s="17"/>
      <c r="AX38" s="17">
        <v>1</v>
      </c>
      <c r="AZ38" s="17"/>
      <c r="BA38" s="17"/>
      <c r="BB38" s="17"/>
      <c r="BE38" s="17"/>
      <c r="BF38" s="17"/>
      <c r="BH38" s="17">
        <v>1</v>
      </c>
      <c r="BI38" s="17">
        <v>1</v>
      </c>
      <c r="BJ38" s="17">
        <v>1</v>
      </c>
      <c r="BK38" s="17"/>
      <c r="BL38" s="17"/>
    </row>
    <row r="39" spans="1:66" x14ac:dyDescent="0.3">
      <c r="A39" s="24" t="s">
        <v>510</v>
      </c>
      <c r="B39" s="18">
        <v>37</v>
      </c>
      <c r="C39" s="18">
        <v>60</v>
      </c>
      <c r="I39" s="17">
        <v>3</v>
      </c>
      <c r="J39" s="17">
        <v>3</v>
      </c>
      <c r="K39" s="17"/>
      <c r="L39" s="17"/>
      <c r="M39" s="17"/>
      <c r="N39" s="17"/>
      <c r="O39" s="17">
        <v>1</v>
      </c>
      <c r="P39" s="17">
        <v>1</v>
      </c>
      <c r="Q39" s="17">
        <v>2</v>
      </c>
      <c r="R39" s="17">
        <v>2</v>
      </c>
      <c r="T39" s="17"/>
      <c r="U39" s="17">
        <v>1</v>
      </c>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V39" s="17"/>
      <c r="AW39" s="17"/>
      <c r="AX39" s="17">
        <v>1</v>
      </c>
      <c r="AZ39" s="17"/>
      <c r="BA39" s="17"/>
      <c r="BB39" s="17"/>
      <c r="BE39" s="17"/>
      <c r="BF39" s="17"/>
      <c r="BH39" s="17">
        <v>1</v>
      </c>
      <c r="BI39" s="17">
        <v>1</v>
      </c>
      <c r="BJ39" s="17">
        <v>1</v>
      </c>
      <c r="BK39" s="17"/>
      <c r="BL39" s="17"/>
    </row>
    <row r="40" spans="1:66" x14ac:dyDescent="0.3">
      <c r="A40" s="24" t="s">
        <v>489</v>
      </c>
      <c r="B40" s="18">
        <v>38</v>
      </c>
      <c r="C40" s="18">
        <v>60</v>
      </c>
      <c r="I40" s="17">
        <v>3</v>
      </c>
      <c r="J40" s="17">
        <v>3</v>
      </c>
      <c r="K40" s="17"/>
      <c r="L40" s="17"/>
      <c r="M40" s="17"/>
      <c r="N40" s="17"/>
      <c r="O40" s="17">
        <v>2</v>
      </c>
      <c r="P40" s="17"/>
      <c r="Q40" s="17">
        <v>4</v>
      </c>
      <c r="R40" s="17">
        <v>4</v>
      </c>
      <c r="T40" s="17"/>
      <c r="U40" s="17"/>
      <c r="V40" s="17">
        <v>1</v>
      </c>
      <c r="W40" s="17">
        <v>1</v>
      </c>
      <c r="X40" s="17">
        <v>3</v>
      </c>
      <c r="Y40" s="17">
        <v>3</v>
      </c>
      <c r="Z40" s="17">
        <v>6</v>
      </c>
      <c r="AA40" s="17">
        <v>6</v>
      </c>
      <c r="AB40" s="17"/>
      <c r="AC40" s="17"/>
      <c r="AD40" s="17"/>
      <c r="AE40" s="17"/>
      <c r="AF40" s="17"/>
      <c r="AG40" s="17">
        <v>1</v>
      </c>
      <c r="AH40" s="17">
        <v>3</v>
      </c>
      <c r="AI40" s="17"/>
      <c r="AJ40" s="17"/>
      <c r="AK40" s="17"/>
      <c r="AL40" s="17"/>
      <c r="AM40" s="17"/>
      <c r="AN40" s="17"/>
      <c r="AO40" s="17"/>
      <c r="AP40" s="17">
        <v>30</v>
      </c>
      <c r="AQ40" s="17">
        <v>6</v>
      </c>
      <c r="AR40" s="17">
        <v>2</v>
      </c>
      <c r="AS40" s="17">
        <v>2</v>
      </c>
      <c r="AT40" s="17">
        <v>2</v>
      </c>
      <c r="AV40" s="17"/>
      <c r="AW40" s="17"/>
      <c r="AZ40" s="17">
        <v>1</v>
      </c>
      <c r="BA40" s="17"/>
      <c r="BB40" s="17"/>
      <c r="BE40" s="17">
        <v>2</v>
      </c>
      <c r="BF40" s="17"/>
      <c r="BH40" s="17">
        <v>2</v>
      </c>
      <c r="BI40" s="17">
        <v>2</v>
      </c>
      <c r="BJ40" s="17"/>
      <c r="BK40" s="17">
        <v>1</v>
      </c>
      <c r="BL40" s="17"/>
      <c r="BM40" s="17"/>
      <c r="BN40" s="17"/>
    </row>
    <row r="41" spans="1:66" x14ac:dyDescent="0.3">
      <c r="A41" s="24" t="s">
        <v>513</v>
      </c>
      <c r="B41" s="18">
        <v>39</v>
      </c>
      <c r="C41" s="18">
        <v>30</v>
      </c>
      <c r="I41" s="17">
        <v>6</v>
      </c>
      <c r="J41" s="17">
        <v>6</v>
      </c>
      <c r="K41" s="17"/>
      <c r="L41" s="17"/>
      <c r="M41" s="17"/>
      <c r="N41" s="17"/>
      <c r="O41" s="17">
        <v>2</v>
      </c>
      <c r="P41" s="17"/>
      <c r="Q41" s="17">
        <v>4</v>
      </c>
      <c r="R41" s="17">
        <v>4</v>
      </c>
      <c r="T41" s="17"/>
      <c r="U41" s="17"/>
      <c r="V41" s="17">
        <v>1</v>
      </c>
      <c r="W41" s="17">
        <v>4</v>
      </c>
      <c r="X41" s="17"/>
      <c r="Y41" s="17"/>
      <c r="Z41" s="17"/>
      <c r="AA41" s="17"/>
      <c r="AB41" s="17"/>
      <c r="AC41" s="17"/>
      <c r="AD41" s="17"/>
      <c r="AE41" s="17"/>
      <c r="AF41" s="17"/>
      <c r="AG41" s="17"/>
      <c r="AH41" s="17"/>
      <c r="AI41" s="17"/>
      <c r="AJ41" s="17"/>
      <c r="AK41" s="17"/>
      <c r="AL41" s="17"/>
      <c r="AM41" s="17"/>
      <c r="AN41" s="17"/>
      <c r="AO41" s="17"/>
      <c r="AP41" s="17">
        <v>15</v>
      </c>
      <c r="AQ41" s="17">
        <v>3</v>
      </c>
      <c r="AR41" s="17">
        <v>1</v>
      </c>
      <c r="AS41" s="17">
        <v>1</v>
      </c>
      <c r="AT41" s="17">
        <v>1</v>
      </c>
      <c r="AV41" s="17"/>
      <c r="AW41" s="17"/>
      <c r="AZ41" s="17"/>
      <c r="BA41" s="17">
        <v>1</v>
      </c>
      <c r="BB41" s="17"/>
      <c r="BE41" s="17">
        <v>1</v>
      </c>
      <c r="BF41" s="17"/>
      <c r="BH41" s="17">
        <v>1</v>
      </c>
      <c r="BI41" s="17">
        <v>1</v>
      </c>
      <c r="BJ41" s="17">
        <v>1</v>
      </c>
      <c r="BK41" s="17"/>
      <c r="BL41" s="17"/>
    </row>
    <row r="42" spans="1:66" x14ac:dyDescent="0.3">
      <c r="A42" s="24" t="s">
        <v>510</v>
      </c>
      <c r="B42" s="18">
        <v>40</v>
      </c>
      <c r="C42" s="18">
        <v>40</v>
      </c>
      <c r="I42" s="17">
        <v>3</v>
      </c>
      <c r="J42" s="17">
        <v>3</v>
      </c>
      <c r="K42" s="17"/>
      <c r="L42" s="17"/>
      <c r="M42" s="17"/>
      <c r="N42" s="17"/>
      <c r="O42" s="17">
        <v>1</v>
      </c>
      <c r="P42" s="17">
        <v>1</v>
      </c>
      <c r="Q42" s="17">
        <v>2</v>
      </c>
      <c r="R42" s="17">
        <v>2</v>
      </c>
      <c r="T42" s="17"/>
      <c r="U42" s="17">
        <v>1</v>
      </c>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V42" s="17"/>
      <c r="AW42" s="17"/>
      <c r="AX42" s="17">
        <v>1</v>
      </c>
      <c r="AZ42" s="17"/>
      <c r="BA42" s="17"/>
      <c r="BB42" s="17"/>
      <c r="BE42" s="17"/>
      <c r="BF42" s="17"/>
      <c r="BH42" s="17">
        <v>1</v>
      </c>
      <c r="BI42" s="17">
        <v>1</v>
      </c>
      <c r="BJ42" s="17">
        <v>1</v>
      </c>
      <c r="BK42" s="17"/>
      <c r="BL42" s="17"/>
    </row>
    <row r="43" spans="1:66" x14ac:dyDescent="0.3">
      <c r="A43" s="24" t="s">
        <v>513</v>
      </c>
      <c r="B43" s="18">
        <v>41</v>
      </c>
      <c r="C43" s="18">
        <v>50</v>
      </c>
      <c r="I43" s="17">
        <v>6</v>
      </c>
      <c r="J43" s="17">
        <v>6</v>
      </c>
      <c r="K43" s="17"/>
      <c r="L43" s="17"/>
      <c r="M43" s="17"/>
      <c r="N43" s="17"/>
      <c r="O43" s="17">
        <v>2</v>
      </c>
      <c r="P43" s="17"/>
      <c r="Q43" s="17">
        <v>4</v>
      </c>
      <c r="R43" s="17">
        <v>4</v>
      </c>
      <c r="T43" s="17"/>
      <c r="U43" s="17"/>
      <c r="V43" s="17">
        <v>1</v>
      </c>
      <c r="W43" s="17">
        <v>4</v>
      </c>
      <c r="X43" s="17"/>
      <c r="Y43" s="17"/>
      <c r="Z43" s="17"/>
      <c r="AA43" s="17"/>
      <c r="AB43" s="17"/>
      <c r="AC43" s="17"/>
      <c r="AD43" s="17"/>
      <c r="AE43" s="17"/>
      <c r="AF43" s="17"/>
      <c r="AG43" s="17"/>
      <c r="AH43" s="17"/>
      <c r="AI43" s="17"/>
      <c r="AJ43" s="17"/>
      <c r="AK43" s="17"/>
      <c r="AL43" s="17"/>
      <c r="AM43" s="17"/>
      <c r="AN43" s="17"/>
      <c r="AO43" s="17"/>
      <c r="AP43" s="17">
        <v>15</v>
      </c>
      <c r="AQ43" s="17">
        <v>3</v>
      </c>
      <c r="AR43" s="17">
        <v>1</v>
      </c>
      <c r="AS43" s="17">
        <v>1</v>
      </c>
      <c r="AT43" s="17">
        <v>1</v>
      </c>
      <c r="AV43" s="17"/>
      <c r="AW43" s="17"/>
      <c r="AZ43" s="17"/>
      <c r="BA43" s="17">
        <v>1</v>
      </c>
      <c r="BB43" s="17"/>
      <c r="BE43" s="17">
        <v>1</v>
      </c>
      <c r="BF43" s="17"/>
      <c r="BH43" s="17">
        <v>1</v>
      </c>
      <c r="BI43" s="17">
        <v>1</v>
      </c>
      <c r="BJ43" s="17">
        <v>1</v>
      </c>
      <c r="BK43" s="17"/>
      <c r="BL43" s="17"/>
    </row>
    <row r="44" spans="1:66" x14ac:dyDescent="0.3">
      <c r="A44" s="24" t="s">
        <v>518</v>
      </c>
      <c r="B44" s="18">
        <v>42</v>
      </c>
      <c r="C44" s="18"/>
      <c r="D44" s="8">
        <v>1</v>
      </c>
      <c r="I44" s="17"/>
      <c r="J44" s="17"/>
      <c r="K44" s="17"/>
      <c r="L44" s="17"/>
      <c r="M44" s="17"/>
      <c r="N44" s="17"/>
      <c r="O44" s="17"/>
      <c r="P44" s="17"/>
      <c r="Q44" s="17"/>
      <c r="R44" s="17"/>
      <c r="T44" s="17"/>
      <c r="U44" s="17"/>
      <c r="V44" s="17">
        <v>1</v>
      </c>
      <c r="W44" s="17"/>
      <c r="X44" s="17"/>
      <c r="Y44" s="17">
        <v>2</v>
      </c>
      <c r="Z44" s="17"/>
      <c r="AA44" s="17"/>
      <c r="AB44" s="17"/>
      <c r="AC44" s="17"/>
      <c r="AD44" s="17"/>
      <c r="AE44" s="17"/>
      <c r="AF44" s="17"/>
      <c r="AG44" s="17"/>
      <c r="AH44" s="17"/>
      <c r="AI44" s="17"/>
      <c r="AJ44" s="17"/>
      <c r="AK44" s="17"/>
      <c r="AL44" s="17"/>
      <c r="AM44" s="17"/>
      <c r="AN44" s="17"/>
      <c r="AO44" s="17"/>
      <c r="AP44" s="17">
        <v>35</v>
      </c>
      <c r="AQ44" s="17">
        <v>5</v>
      </c>
      <c r="AR44" s="17">
        <v>1</v>
      </c>
      <c r="AS44" s="17">
        <v>1</v>
      </c>
      <c r="AT44" s="17">
        <v>1</v>
      </c>
      <c r="AV44" s="17"/>
      <c r="AW44" s="17"/>
      <c r="AZ44" s="17"/>
      <c r="BA44" s="17"/>
      <c r="BB44" s="17"/>
      <c r="BE44" s="17"/>
      <c r="BF44" s="17">
        <v>1</v>
      </c>
      <c r="BH44" s="17"/>
      <c r="BI44" s="17"/>
      <c r="BJ44" s="17"/>
      <c r="BK44" s="17"/>
      <c r="BL44" s="17"/>
    </row>
    <row r="45" spans="1:66" x14ac:dyDescent="0.3">
      <c r="A45" s="24" t="s">
        <v>510</v>
      </c>
      <c r="B45" s="18">
        <v>43</v>
      </c>
      <c r="C45" s="18">
        <v>41</v>
      </c>
      <c r="I45" s="17">
        <v>3</v>
      </c>
      <c r="J45" s="17">
        <v>3</v>
      </c>
      <c r="K45" s="17"/>
      <c r="L45" s="17"/>
      <c r="M45" s="17"/>
      <c r="N45" s="17"/>
      <c r="O45" s="17">
        <v>1</v>
      </c>
      <c r="P45" s="17">
        <v>1</v>
      </c>
      <c r="Q45" s="17">
        <v>2</v>
      </c>
      <c r="R45" s="17">
        <v>2</v>
      </c>
      <c r="T45" s="17"/>
      <c r="U45" s="17">
        <v>1</v>
      </c>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V45" s="17"/>
      <c r="AW45" s="17"/>
      <c r="AX45" s="17">
        <v>1</v>
      </c>
      <c r="AZ45" s="17"/>
      <c r="BA45" s="17"/>
      <c r="BB45" s="17"/>
      <c r="BE45" s="17"/>
      <c r="BF45" s="17"/>
      <c r="BH45" s="17">
        <v>1</v>
      </c>
      <c r="BI45" s="17">
        <v>1</v>
      </c>
      <c r="BJ45" s="17">
        <v>1</v>
      </c>
      <c r="BK45" s="17"/>
      <c r="BL45" s="17"/>
    </row>
    <row r="46" spans="1:66" s="23" customFormat="1" x14ac:dyDescent="0.3">
      <c r="A46" s="37" t="s">
        <v>489</v>
      </c>
      <c r="B46" s="23">
        <v>44</v>
      </c>
      <c r="C46" s="23">
        <v>40</v>
      </c>
      <c r="G46" s="23">
        <v>1</v>
      </c>
      <c r="I46" s="23">
        <v>6</v>
      </c>
      <c r="J46" s="23">
        <v>6</v>
      </c>
      <c r="O46" s="23">
        <v>3</v>
      </c>
      <c r="P46" s="23">
        <v>1</v>
      </c>
      <c r="Q46" s="23">
        <v>6</v>
      </c>
      <c r="R46" s="23">
        <v>6</v>
      </c>
      <c r="U46" s="23">
        <v>1</v>
      </c>
      <c r="V46" s="23">
        <v>1</v>
      </c>
      <c r="W46" s="23">
        <v>1</v>
      </c>
      <c r="X46" s="23">
        <v>3</v>
      </c>
      <c r="Y46" s="23">
        <v>3</v>
      </c>
      <c r="Z46" s="23">
        <v>6</v>
      </c>
      <c r="AA46" s="23">
        <v>6</v>
      </c>
      <c r="AH46" s="23">
        <v>3</v>
      </c>
      <c r="AZ46" s="23">
        <v>1</v>
      </c>
      <c r="BH46" s="23">
        <v>2</v>
      </c>
      <c r="BI46" s="23">
        <v>2</v>
      </c>
      <c r="BJ46" s="23">
        <v>2</v>
      </c>
    </row>
    <row r="47" spans="1:66" s="23" customFormat="1" x14ac:dyDescent="0.3">
      <c r="A47" s="37" t="s">
        <v>590</v>
      </c>
      <c r="B47" s="23">
        <v>45</v>
      </c>
      <c r="C47" s="23">
        <v>20</v>
      </c>
      <c r="I47" s="23">
        <v>3</v>
      </c>
      <c r="J47" s="23">
        <v>3</v>
      </c>
      <c r="O47" s="23">
        <v>3</v>
      </c>
      <c r="P47" s="23">
        <v>1</v>
      </c>
      <c r="Q47" s="23">
        <v>9</v>
      </c>
      <c r="R47" s="23">
        <v>6</v>
      </c>
      <c r="U47" s="23">
        <v>1</v>
      </c>
      <c r="V47" s="23">
        <v>1</v>
      </c>
      <c r="W47" s="23">
        <v>1</v>
      </c>
      <c r="X47" s="23">
        <v>3</v>
      </c>
      <c r="Y47" s="23">
        <v>3</v>
      </c>
      <c r="Z47" s="23">
        <v>6</v>
      </c>
      <c r="AA47" s="23">
        <v>3</v>
      </c>
      <c r="AB47" s="23">
        <v>3</v>
      </c>
      <c r="AF47" s="23">
        <v>3</v>
      </c>
      <c r="AG47" s="23">
        <v>3</v>
      </c>
      <c r="AH47" s="23">
        <v>3</v>
      </c>
      <c r="AL47" s="23">
        <v>6</v>
      </c>
      <c r="AM47" s="23">
        <v>6</v>
      </c>
      <c r="AP47" s="23">
        <v>30</v>
      </c>
      <c r="AQ47" s="23">
        <v>6</v>
      </c>
      <c r="AR47" s="23">
        <v>2</v>
      </c>
      <c r="AS47" s="23">
        <v>2</v>
      </c>
      <c r="AT47" s="23">
        <v>2</v>
      </c>
      <c r="AX47" s="23">
        <v>1</v>
      </c>
      <c r="AZ47" s="23">
        <v>1</v>
      </c>
      <c r="BE47" s="23">
        <v>2</v>
      </c>
      <c r="BH47" s="23">
        <v>2</v>
      </c>
      <c r="BI47" s="23">
        <v>2</v>
      </c>
      <c r="BK47" s="23">
        <v>1</v>
      </c>
    </row>
    <row r="48" spans="1:66" x14ac:dyDescent="0.3">
      <c r="A48" s="24" t="s">
        <v>484</v>
      </c>
      <c r="B48" s="18">
        <v>46</v>
      </c>
      <c r="C48" s="18">
        <v>30</v>
      </c>
      <c r="D48" s="8">
        <v>1</v>
      </c>
      <c r="O48" s="8">
        <v>2</v>
      </c>
      <c r="Q48" s="8">
        <v>4</v>
      </c>
      <c r="R48" s="8">
        <v>4</v>
      </c>
      <c r="V48" s="8">
        <v>1</v>
      </c>
      <c r="W48" s="8">
        <v>1</v>
      </c>
      <c r="X48" s="8">
        <v>3</v>
      </c>
      <c r="Z48" s="8">
        <v>3</v>
      </c>
      <c r="AA48" s="8">
        <v>3</v>
      </c>
      <c r="AP48" s="17">
        <v>15</v>
      </c>
      <c r="AQ48" s="17">
        <v>3</v>
      </c>
      <c r="AR48" s="17">
        <v>1</v>
      </c>
      <c r="AS48" s="17">
        <v>1</v>
      </c>
      <c r="AT48" s="17">
        <v>1</v>
      </c>
      <c r="AV48" s="8">
        <v>1</v>
      </c>
      <c r="BH48" s="9">
        <v>1</v>
      </c>
      <c r="BI48" s="9">
        <v>1</v>
      </c>
      <c r="BJ48" s="8">
        <v>1</v>
      </c>
    </row>
    <row r="49" spans="1:66" s="17" customFormat="1" x14ac:dyDescent="0.3">
      <c r="A49" s="27" t="s">
        <v>513</v>
      </c>
      <c r="B49" s="26">
        <v>94</v>
      </c>
      <c r="C49" s="26">
        <v>21.92</v>
      </c>
      <c r="I49" s="17">
        <v>6</v>
      </c>
      <c r="J49" s="17">
        <v>6</v>
      </c>
      <c r="O49" s="17">
        <v>2</v>
      </c>
      <c r="Q49" s="17">
        <v>4</v>
      </c>
      <c r="R49" s="17">
        <v>4</v>
      </c>
      <c r="V49" s="17">
        <v>1</v>
      </c>
      <c r="W49" s="17">
        <v>4</v>
      </c>
      <c r="AP49" s="17">
        <v>15</v>
      </c>
      <c r="AQ49" s="17">
        <v>3</v>
      </c>
      <c r="AR49" s="17">
        <v>1</v>
      </c>
      <c r="AS49" s="17">
        <v>1</v>
      </c>
      <c r="AT49" s="17">
        <v>1</v>
      </c>
      <c r="AU49" s="11"/>
      <c r="BA49" s="17">
        <v>1</v>
      </c>
      <c r="BE49" s="17">
        <v>1</v>
      </c>
      <c r="BG49" s="11"/>
      <c r="BH49" s="17">
        <v>1</v>
      </c>
      <c r="BI49" s="17">
        <v>1</v>
      </c>
      <c r="BJ49" s="17">
        <v>1</v>
      </c>
    </row>
    <row r="50" spans="1:66" s="17" customFormat="1" x14ac:dyDescent="0.3">
      <c r="A50" s="34" t="s">
        <v>489</v>
      </c>
      <c r="B50" s="33">
        <v>95</v>
      </c>
      <c r="C50" s="33">
        <v>30</v>
      </c>
      <c r="I50" s="17">
        <v>3</v>
      </c>
      <c r="J50" s="17">
        <v>3</v>
      </c>
      <c r="O50" s="17">
        <v>2</v>
      </c>
      <c r="Q50" s="17">
        <v>4</v>
      </c>
      <c r="R50" s="17">
        <v>4</v>
      </c>
      <c r="V50" s="17">
        <v>1</v>
      </c>
      <c r="W50" s="17">
        <v>1</v>
      </c>
      <c r="X50" s="17">
        <v>3</v>
      </c>
      <c r="Y50" s="17">
        <v>3</v>
      </c>
      <c r="Z50" s="17">
        <v>6</v>
      </c>
      <c r="AA50" s="17">
        <v>6</v>
      </c>
      <c r="AG50" s="17">
        <v>1</v>
      </c>
      <c r="AH50" s="17">
        <v>3</v>
      </c>
      <c r="AP50" s="17">
        <v>30</v>
      </c>
      <c r="AQ50" s="17">
        <v>6</v>
      </c>
      <c r="AR50" s="17">
        <v>2</v>
      </c>
      <c r="AS50" s="17">
        <v>2</v>
      </c>
      <c r="AT50" s="17">
        <v>2</v>
      </c>
      <c r="AU50" s="11"/>
      <c r="AZ50" s="17">
        <v>1</v>
      </c>
      <c r="BE50" s="17">
        <v>2</v>
      </c>
      <c r="BG50" s="11"/>
      <c r="BH50" s="17">
        <v>2</v>
      </c>
      <c r="BI50" s="17">
        <v>2</v>
      </c>
      <c r="BK50" s="17">
        <v>1</v>
      </c>
    </row>
    <row r="51" spans="1:66" s="17" customFormat="1" x14ac:dyDescent="0.3">
      <c r="A51" s="34" t="s">
        <v>489</v>
      </c>
      <c r="B51" s="33">
        <v>47</v>
      </c>
      <c r="C51" s="33">
        <v>19.600000000000001</v>
      </c>
      <c r="I51" s="17">
        <v>3</v>
      </c>
      <c r="J51" s="17">
        <v>3</v>
      </c>
      <c r="O51" s="17">
        <v>2</v>
      </c>
      <c r="Q51" s="17">
        <v>4</v>
      </c>
      <c r="R51" s="17">
        <v>4</v>
      </c>
      <c r="V51" s="17">
        <v>1</v>
      </c>
      <c r="W51" s="17">
        <v>1</v>
      </c>
      <c r="X51" s="17">
        <v>3</v>
      </c>
      <c r="Y51" s="17">
        <v>3</v>
      </c>
      <c r="Z51" s="17">
        <v>6</v>
      </c>
      <c r="AA51" s="17">
        <v>6</v>
      </c>
      <c r="AG51" s="17">
        <v>1</v>
      </c>
      <c r="AH51" s="17">
        <v>3</v>
      </c>
      <c r="AP51" s="17">
        <v>30</v>
      </c>
      <c r="AQ51" s="17">
        <v>6</v>
      </c>
      <c r="AR51" s="17">
        <v>2</v>
      </c>
      <c r="AS51" s="17">
        <v>2</v>
      </c>
      <c r="AT51" s="17">
        <v>2</v>
      </c>
      <c r="AU51" s="11"/>
      <c r="AZ51" s="17">
        <v>1</v>
      </c>
      <c r="BE51" s="17">
        <v>2</v>
      </c>
      <c r="BG51" s="11"/>
      <c r="BH51" s="17">
        <v>2</v>
      </c>
      <c r="BI51" s="17">
        <v>2</v>
      </c>
      <c r="BK51" s="17">
        <v>1</v>
      </c>
    </row>
    <row r="52" spans="1:66" s="17" customFormat="1" x14ac:dyDescent="0.3">
      <c r="A52" s="34" t="s">
        <v>510</v>
      </c>
      <c r="B52" s="33">
        <v>48</v>
      </c>
      <c r="C52" s="33">
        <v>25.4</v>
      </c>
      <c r="I52" s="17">
        <v>3</v>
      </c>
      <c r="J52" s="17">
        <v>3</v>
      </c>
      <c r="O52" s="17">
        <v>1</v>
      </c>
      <c r="P52" s="17">
        <v>1</v>
      </c>
      <c r="Q52" s="17">
        <v>2</v>
      </c>
      <c r="R52" s="17">
        <v>2</v>
      </c>
      <c r="U52" s="17">
        <v>1</v>
      </c>
      <c r="AU52" s="11"/>
      <c r="AX52" s="17">
        <v>1</v>
      </c>
      <c r="BG52" s="11"/>
      <c r="BH52" s="17">
        <v>1</v>
      </c>
      <c r="BI52" s="17">
        <v>1</v>
      </c>
      <c r="BJ52" s="17">
        <v>1</v>
      </c>
    </row>
    <row r="53" spans="1:66" s="31" customFormat="1" x14ac:dyDescent="0.3">
      <c r="A53" s="30" t="s">
        <v>515</v>
      </c>
      <c r="B53" s="31">
        <v>49</v>
      </c>
      <c r="C53" s="31">
        <v>15</v>
      </c>
      <c r="D53" s="31">
        <v>1</v>
      </c>
      <c r="I53" s="31">
        <v>3</v>
      </c>
      <c r="J53" s="31">
        <v>3</v>
      </c>
      <c r="O53" s="31">
        <v>3</v>
      </c>
      <c r="P53" s="31">
        <v>1</v>
      </c>
      <c r="Q53" s="31">
        <v>6</v>
      </c>
      <c r="R53" s="31">
        <v>6</v>
      </c>
      <c r="U53" s="31">
        <v>1</v>
      </c>
      <c r="V53" s="31">
        <v>1</v>
      </c>
      <c r="W53" s="31">
        <v>1</v>
      </c>
      <c r="X53" s="31">
        <v>3</v>
      </c>
      <c r="Z53" s="31">
        <v>3</v>
      </c>
      <c r="AA53" s="31">
        <v>3</v>
      </c>
      <c r="AP53" s="31">
        <v>15</v>
      </c>
      <c r="AQ53" s="31">
        <v>3</v>
      </c>
      <c r="AR53" s="31">
        <v>1</v>
      </c>
      <c r="AS53" s="31">
        <v>1</v>
      </c>
      <c r="AT53" s="31">
        <v>1</v>
      </c>
      <c r="AV53" s="31">
        <v>1</v>
      </c>
      <c r="AX53" s="31">
        <v>1</v>
      </c>
      <c r="BH53" s="31">
        <v>1</v>
      </c>
      <c r="BI53" s="31">
        <v>1</v>
      </c>
      <c r="BJ53" s="31">
        <v>1</v>
      </c>
    </row>
    <row r="54" spans="1:66" x14ac:dyDescent="0.3">
      <c r="A54" s="24" t="s">
        <v>518</v>
      </c>
      <c r="B54" s="18">
        <v>50</v>
      </c>
      <c r="C54" s="18">
        <v>44.31</v>
      </c>
      <c r="D54" s="8">
        <v>1</v>
      </c>
      <c r="I54" s="17"/>
      <c r="J54" s="17"/>
      <c r="K54" s="17"/>
      <c r="L54" s="17"/>
      <c r="M54" s="17"/>
      <c r="N54" s="17"/>
      <c r="O54" s="17"/>
      <c r="P54" s="17"/>
      <c r="Q54" s="17"/>
      <c r="R54" s="17"/>
      <c r="T54" s="17"/>
      <c r="U54" s="17"/>
      <c r="V54" s="17">
        <v>1</v>
      </c>
      <c r="W54" s="17"/>
      <c r="X54" s="17"/>
      <c r="Y54" s="17">
        <v>2</v>
      </c>
      <c r="Z54" s="17"/>
      <c r="AA54" s="17"/>
      <c r="AB54" s="17"/>
      <c r="AC54" s="17"/>
      <c r="AD54" s="17"/>
      <c r="AE54" s="17"/>
      <c r="AF54" s="17"/>
      <c r="AG54" s="17"/>
      <c r="AH54" s="17"/>
      <c r="AI54" s="17"/>
      <c r="AJ54" s="17"/>
      <c r="AK54" s="17"/>
      <c r="AL54" s="17"/>
      <c r="AM54" s="17"/>
      <c r="AN54" s="17"/>
      <c r="AO54" s="17"/>
      <c r="AP54" s="17">
        <v>35</v>
      </c>
      <c r="AQ54" s="17">
        <v>5</v>
      </c>
      <c r="AR54" s="17">
        <v>1</v>
      </c>
      <c r="AS54" s="17">
        <v>1</v>
      </c>
      <c r="AT54" s="17">
        <v>1</v>
      </c>
      <c r="AV54" s="17"/>
      <c r="AW54" s="17"/>
      <c r="AZ54" s="17"/>
      <c r="BA54" s="17"/>
      <c r="BB54" s="17"/>
      <c r="BE54" s="17"/>
      <c r="BF54" s="17">
        <v>1</v>
      </c>
      <c r="BH54" s="17"/>
      <c r="BI54" s="17"/>
      <c r="BJ54" s="17"/>
      <c r="BK54" s="17"/>
      <c r="BL54" s="17"/>
    </row>
    <row r="55" spans="1:66" x14ac:dyDescent="0.3">
      <c r="A55" s="24" t="s">
        <v>513</v>
      </c>
      <c r="B55" s="18">
        <v>51</v>
      </c>
      <c r="C55" s="18">
        <v>55</v>
      </c>
      <c r="I55" s="17">
        <v>6</v>
      </c>
      <c r="J55" s="17">
        <v>6</v>
      </c>
      <c r="K55" s="17"/>
      <c r="L55" s="17"/>
      <c r="M55" s="17"/>
      <c r="N55" s="17"/>
      <c r="O55" s="17">
        <v>2</v>
      </c>
      <c r="P55" s="17"/>
      <c r="Q55" s="17">
        <v>4</v>
      </c>
      <c r="R55" s="17">
        <v>4</v>
      </c>
      <c r="T55" s="17"/>
      <c r="U55" s="17"/>
      <c r="V55" s="17">
        <v>1</v>
      </c>
      <c r="W55" s="17">
        <v>4</v>
      </c>
      <c r="X55" s="17"/>
      <c r="Y55" s="17"/>
      <c r="Z55" s="17"/>
      <c r="AA55" s="17"/>
      <c r="AB55" s="17"/>
      <c r="AC55" s="17"/>
      <c r="AD55" s="17"/>
      <c r="AE55" s="17"/>
      <c r="AF55" s="17"/>
      <c r="AG55" s="17"/>
      <c r="AH55" s="17"/>
      <c r="AI55" s="17"/>
      <c r="AJ55" s="17"/>
      <c r="AK55" s="17"/>
      <c r="AL55" s="17"/>
      <c r="AM55" s="17"/>
      <c r="AN55" s="17"/>
      <c r="AO55" s="17"/>
      <c r="AP55" s="17">
        <v>15</v>
      </c>
      <c r="AQ55" s="17">
        <v>3</v>
      </c>
      <c r="AR55" s="17">
        <v>1</v>
      </c>
      <c r="AS55" s="17">
        <v>1</v>
      </c>
      <c r="AT55" s="17">
        <v>1</v>
      </c>
      <c r="AV55" s="17"/>
      <c r="AW55" s="17"/>
      <c r="AZ55" s="17"/>
      <c r="BA55" s="17">
        <v>1</v>
      </c>
      <c r="BB55" s="17"/>
      <c r="BE55" s="17">
        <v>1</v>
      </c>
      <c r="BF55" s="17"/>
      <c r="BH55" s="17">
        <v>1</v>
      </c>
      <c r="BI55" s="17">
        <v>1</v>
      </c>
      <c r="BJ55" s="17">
        <v>1</v>
      </c>
      <c r="BK55" s="17"/>
      <c r="BL55" s="17"/>
    </row>
    <row r="56" spans="1:66" x14ac:dyDescent="0.3">
      <c r="A56" s="24" t="s">
        <v>519</v>
      </c>
      <c r="B56" s="18">
        <v>52</v>
      </c>
      <c r="C56" s="18">
        <v>65</v>
      </c>
      <c r="I56" s="17">
        <v>3</v>
      </c>
      <c r="J56" s="17">
        <v>3</v>
      </c>
      <c r="K56" s="17"/>
      <c r="L56" s="17"/>
      <c r="M56" s="17"/>
      <c r="N56" s="17"/>
      <c r="O56" s="17">
        <v>1</v>
      </c>
      <c r="P56" s="17">
        <v>1</v>
      </c>
      <c r="Q56" s="17">
        <v>1</v>
      </c>
      <c r="R56" s="17"/>
      <c r="S56" s="17">
        <v>1</v>
      </c>
      <c r="T56" s="17"/>
      <c r="U56" s="17">
        <v>3</v>
      </c>
      <c r="V56" s="17"/>
      <c r="W56" s="17"/>
      <c r="X56" s="17"/>
      <c r="Y56" s="17"/>
      <c r="Z56" s="17"/>
      <c r="AA56" s="17"/>
      <c r="AB56" s="17"/>
      <c r="AC56" s="17"/>
      <c r="AD56" s="17"/>
      <c r="AE56" s="17"/>
      <c r="AF56" s="17"/>
      <c r="AG56" s="17"/>
      <c r="AH56" s="17"/>
      <c r="AI56" s="17"/>
      <c r="AJ56" s="17"/>
      <c r="AK56" s="17"/>
      <c r="AL56" s="17"/>
      <c r="AM56" s="17"/>
      <c r="AN56" s="17"/>
      <c r="AO56" s="17"/>
      <c r="AP56" s="17">
        <v>60</v>
      </c>
      <c r="AQ56" s="17">
        <v>6</v>
      </c>
      <c r="AR56" s="17">
        <v>1</v>
      </c>
      <c r="AS56" s="17">
        <v>1</v>
      </c>
      <c r="AT56" s="17">
        <v>1</v>
      </c>
      <c r="AV56" s="17"/>
      <c r="AW56" s="17"/>
      <c r="AY56" s="17">
        <v>1</v>
      </c>
      <c r="AZ56" s="17"/>
      <c r="BA56" s="17"/>
      <c r="BB56" s="17"/>
      <c r="BE56" s="17"/>
      <c r="BF56" s="17">
        <v>1</v>
      </c>
      <c r="BH56" s="17">
        <v>1</v>
      </c>
      <c r="BI56" s="17">
        <v>1</v>
      </c>
      <c r="BJ56" s="17">
        <v>1</v>
      </c>
      <c r="BK56" s="17"/>
      <c r="BL56" s="17"/>
    </row>
    <row r="57" spans="1:66" x14ac:dyDescent="0.3">
      <c r="A57" s="24" t="s">
        <v>519</v>
      </c>
      <c r="B57" s="18">
        <v>53</v>
      </c>
      <c r="C57" s="18">
        <v>65</v>
      </c>
      <c r="I57" s="17">
        <v>3</v>
      </c>
      <c r="J57" s="17">
        <v>3</v>
      </c>
      <c r="K57" s="17"/>
      <c r="L57" s="17"/>
      <c r="M57" s="17"/>
      <c r="N57" s="17"/>
      <c r="O57" s="17">
        <v>1</v>
      </c>
      <c r="P57" s="17">
        <v>1</v>
      </c>
      <c r="Q57" s="17">
        <v>1</v>
      </c>
      <c r="R57" s="17"/>
      <c r="S57" s="17">
        <v>1</v>
      </c>
      <c r="T57" s="17"/>
      <c r="U57" s="17">
        <v>3</v>
      </c>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V57" s="17"/>
      <c r="AW57" s="17"/>
      <c r="AY57" s="17">
        <v>1</v>
      </c>
      <c r="AZ57" s="17"/>
      <c r="BA57" s="17"/>
      <c r="BB57" s="17"/>
      <c r="BE57" s="17"/>
      <c r="BF57" s="17"/>
      <c r="BH57" s="17">
        <v>1</v>
      </c>
      <c r="BI57" s="17">
        <v>1</v>
      </c>
      <c r="BJ57" s="17">
        <v>1</v>
      </c>
      <c r="BK57" s="17"/>
      <c r="BL57" s="17"/>
    </row>
    <row r="58" spans="1:66" x14ac:dyDescent="0.3">
      <c r="A58" s="24" t="s">
        <v>489</v>
      </c>
      <c r="B58" s="18">
        <v>54</v>
      </c>
      <c r="C58" s="18">
        <v>55</v>
      </c>
      <c r="I58" s="17">
        <v>3</v>
      </c>
      <c r="J58" s="17">
        <v>3</v>
      </c>
      <c r="K58" s="17"/>
      <c r="L58" s="17"/>
      <c r="M58" s="17"/>
      <c r="N58" s="17"/>
      <c r="O58" s="17">
        <v>2</v>
      </c>
      <c r="P58" s="17"/>
      <c r="Q58" s="17">
        <v>4</v>
      </c>
      <c r="R58" s="17">
        <v>4</v>
      </c>
      <c r="T58" s="17"/>
      <c r="U58" s="17"/>
      <c r="V58" s="17">
        <v>1</v>
      </c>
      <c r="W58" s="17">
        <v>1</v>
      </c>
      <c r="X58" s="17">
        <v>3</v>
      </c>
      <c r="Y58" s="17">
        <v>3</v>
      </c>
      <c r="Z58" s="17">
        <v>6</v>
      </c>
      <c r="AA58" s="17">
        <v>6</v>
      </c>
      <c r="AB58" s="17"/>
      <c r="AC58" s="17"/>
      <c r="AD58" s="17"/>
      <c r="AE58" s="17"/>
      <c r="AF58" s="17"/>
      <c r="AG58" s="17">
        <v>1</v>
      </c>
      <c r="AH58" s="17">
        <v>3</v>
      </c>
      <c r="AI58" s="17"/>
      <c r="AJ58" s="17"/>
      <c r="AK58" s="17"/>
      <c r="AL58" s="17"/>
      <c r="AM58" s="17"/>
      <c r="AN58" s="17"/>
      <c r="AO58" s="17"/>
      <c r="AP58" s="17">
        <v>30</v>
      </c>
      <c r="AQ58" s="17">
        <v>6</v>
      </c>
      <c r="AR58" s="17">
        <v>2</v>
      </c>
      <c r="AS58" s="17">
        <v>2</v>
      </c>
      <c r="AT58" s="17">
        <v>2</v>
      </c>
      <c r="AV58" s="17"/>
      <c r="AW58" s="17"/>
      <c r="AZ58" s="17">
        <v>1</v>
      </c>
      <c r="BA58" s="17"/>
      <c r="BB58" s="17"/>
      <c r="BE58" s="17">
        <v>2</v>
      </c>
      <c r="BF58" s="17"/>
      <c r="BH58" s="17">
        <v>2</v>
      </c>
      <c r="BI58" s="17">
        <v>2</v>
      </c>
      <c r="BJ58" s="17"/>
      <c r="BK58" s="17">
        <v>1</v>
      </c>
      <c r="BL58" s="17"/>
      <c r="BM58" s="17"/>
      <c r="BN58" s="17"/>
    </row>
    <row r="59" spans="1:66" x14ac:dyDescent="0.3">
      <c r="A59" s="24" t="s">
        <v>520</v>
      </c>
      <c r="B59" s="18">
        <v>55</v>
      </c>
      <c r="C59" s="18">
        <v>42</v>
      </c>
      <c r="I59" s="17">
        <v>3</v>
      </c>
      <c r="J59" s="17">
        <v>3</v>
      </c>
      <c r="K59" s="17"/>
      <c r="L59" s="17"/>
      <c r="M59" s="17"/>
      <c r="N59" s="17"/>
      <c r="O59" s="17">
        <v>1</v>
      </c>
      <c r="P59" s="17">
        <v>1</v>
      </c>
      <c r="Q59" s="17">
        <v>2</v>
      </c>
      <c r="R59" s="17">
        <v>2</v>
      </c>
      <c r="T59" s="17"/>
      <c r="U59" s="17">
        <v>2</v>
      </c>
      <c r="V59" s="17"/>
      <c r="W59" s="17"/>
      <c r="X59" s="17"/>
      <c r="Y59" s="17">
        <v>1</v>
      </c>
      <c r="Z59" s="17"/>
      <c r="AA59" s="17"/>
      <c r="AB59" s="17">
        <v>1</v>
      </c>
      <c r="AC59" s="17"/>
      <c r="AD59" s="17"/>
      <c r="AE59" s="17"/>
      <c r="AF59" s="17"/>
      <c r="AG59" s="17"/>
      <c r="AH59" s="17"/>
      <c r="AI59" s="17"/>
      <c r="AJ59" s="17"/>
      <c r="AK59" s="17"/>
      <c r="AL59" s="17"/>
      <c r="AM59" s="17"/>
      <c r="AN59" s="17"/>
      <c r="AO59" s="17"/>
      <c r="AP59" s="17"/>
      <c r="AQ59" s="17"/>
      <c r="AR59" s="17"/>
      <c r="AS59" s="17"/>
      <c r="AT59" s="17"/>
      <c r="AV59" s="17"/>
      <c r="AW59" s="17"/>
      <c r="AX59" s="17">
        <v>1</v>
      </c>
      <c r="AZ59" s="17"/>
      <c r="BA59" s="17"/>
      <c r="BB59" s="17"/>
      <c r="BC59" s="17">
        <v>1</v>
      </c>
      <c r="BE59" s="17"/>
      <c r="BF59" s="17"/>
      <c r="BH59" s="17">
        <v>1</v>
      </c>
      <c r="BI59" s="17">
        <v>1</v>
      </c>
      <c r="BJ59" s="17">
        <v>2</v>
      </c>
      <c r="BK59" s="17"/>
      <c r="BL59" s="17"/>
    </row>
    <row r="60" spans="1:66" x14ac:dyDescent="0.3">
      <c r="A60" s="22" t="s">
        <v>521</v>
      </c>
      <c r="B60" s="23">
        <v>56</v>
      </c>
      <c r="C60" s="23">
        <v>46</v>
      </c>
      <c r="I60" s="17">
        <v>3</v>
      </c>
      <c r="J60" s="17">
        <v>3</v>
      </c>
      <c r="K60" s="17"/>
      <c r="L60" s="17"/>
      <c r="M60" s="17"/>
      <c r="N60" s="17"/>
      <c r="O60" s="17">
        <v>1</v>
      </c>
      <c r="P60" s="17">
        <v>1</v>
      </c>
      <c r="Q60" s="17">
        <v>2</v>
      </c>
      <c r="R60" s="17">
        <v>2</v>
      </c>
      <c r="T60" s="17"/>
      <c r="U60" s="17">
        <v>4</v>
      </c>
      <c r="V60" s="17"/>
      <c r="W60" s="17"/>
      <c r="X60" s="17"/>
      <c r="Y60" s="17"/>
      <c r="Z60" s="17"/>
      <c r="AA60" s="17"/>
      <c r="AB60" s="17"/>
      <c r="AC60" s="17"/>
      <c r="AD60" s="17">
        <v>1</v>
      </c>
      <c r="AE60" s="17">
        <v>1</v>
      </c>
      <c r="AF60" s="17"/>
      <c r="AG60" s="17"/>
      <c r="AH60" s="17"/>
      <c r="AI60" s="17"/>
      <c r="AJ60" s="17"/>
      <c r="AK60" s="17"/>
      <c r="AL60" s="17"/>
      <c r="AM60" s="17"/>
      <c r="AN60" s="17"/>
      <c r="AO60" s="17"/>
      <c r="AP60" s="17"/>
      <c r="AQ60" s="17"/>
      <c r="AR60" s="17"/>
      <c r="AS60" s="17"/>
      <c r="AT60" s="17"/>
      <c r="AV60" s="17"/>
      <c r="AW60" s="17"/>
      <c r="AX60" s="17">
        <v>1</v>
      </c>
      <c r="AZ60" s="17"/>
      <c r="BA60" s="17"/>
      <c r="BB60" s="17"/>
      <c r="BD60" s="17">
        <v>1</v>
      </c>
      <c r="BE60" s="17"/>
      <c r="BF60" s="17"/>
      <c r="BH60" s="17">
        <v>2</v>
      </c>
      <c r="BI60" s="17">
        <v>2</v>
      </c>
      <c r="BJ60" s="17">
        <v>2</v>
      </c>
      <c r="BK60" s="17"/>
      <c r="BL60" s="17"/>
    </row>
    <row r="61" spans="1:66" x14ac:dyDescent="0.3">
      <c r="A61" s="22" t="s">
        <v>522</v>
      </c>
      <c r="B61" s="23">
        <v>57</v>
      </c>
      <c r="C61" s="23">
        <v>65</v>
      </c>
      <c r="I61" s="17">
        <v>3</v>
      </c>
      <c r="J61" s="17">
        <v>3</v>
      </c>
      <c r="K61" s="17"/>
      <c r="L61" s="17"/>
      <c r="M61" s="17"/>
      <c r="N61" s="17"/>
      <c r="O61" s="17">
        <v>1</v>
      </c>
      <c r="P61" s="17">
        <v>1</v>
      </c>
      <c r="Q61" s="17">
        <v>2</v>
      </c>
      <c r="R61" s="17">
        <v>2</v>
      </c>
      <c r="T61" s="17"/>
      <c r="U61" s="17">
        <v>2</v>
      </c>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V61" s="17"/>
      <c r="AW61" s="17"/>
      <c r="AX61" s="17">
        <v>1</v>
      </c>
      <c r="AZ61" s="17"/>
      <c r="BA61" s="17"/>
      <c r="BB61" s="17"/>
      <c r="BD61" s="17">
        <v>1</v>
      </c>
      <c r="BE61" s="17"/>
      <c r="BF61" s="17"/>
      <c r="BH61" s="17">
        <v>2</v>
      </c>
      <c r="BI61" s="17">
        <v>2</v>
      </c>
      <c r="BJ61" s="17">
        <v>2</v>
      </c>
      <c r="BK61" s="17"/>
      <c r="BL61" s="17"/>
    </row>
    <row r="62" spans="1:66" x14ac:dyDescent="0.3">
      <c r="A62" s="22" t="s">
        <v>520</v>
      </c>
      <c r="B62" s="23">
        <v>58</v>
      </c>
      <c r="C62" s="23">
        <v>65</v>
      </c>
      <c r="I62" s="17">
        <v>3</v>
      </c>
      <c r="J62" s="17">
        <v>3</v>
      </c>
      <c r="K62" s="17"/>
      <c r="L62" s="17"/>
      <c r="M62" s="17"/>
      <c r="N62" s="17"/>
      <c r="O62" s="17">
        <v>1</v>
      </c>
      <c r="P62" s="17">
        <v>1</v>
      </c>
      <c r="Q62" s="17">
        <v>2</v>
      </c>
      <c r="R62" s="17">
        <v>2</v>
      </c>
      <c r="T62" s="17"/>
      <c r="U62" s="17">
        <v>2</v>
      </c>
      <c r="V62" s="17"/>
      <c r="W62" s="17"/>
      <c r="X62" s="17"/>
      <c r="Y62" s="17">
        <v>1</v>
      </c>
      <c r="Z62" s="17"/>
      <c r="AA62" s="17"/>
      <c r="AB62" s="17">
        <v>1</v>
      </c>
      <c r="AC62" s="17"/>
      <c r="AD62" s="17"/>
      <c r="AE62" s="17"/>
      <c r="AF62" s="17"/>
      <c r="AG62" s="17"/>
      <c r="AH62" s="17"/>
      <c r="AI62" s="17"/>
      <c r="AJ62" s="17"/>
      <c r="AK62" s="17"/>
      <c r="AL62" s="17"/>
      <c r="AM62" s="17"/>
      <c r="AN62" s="17"/>
      <c r="AO62" s="17"/>
      <c r="AP62" s="17"/>
      <c r="AQ62" s="17"/>
      <c r="AR62" s="17"/>
      <c r="AS62" s="17"/>
      <c r="AT62" s="17"/>
      <c r="AV62" s="17"/>
      <c r="AW62" s="17"/>
      <c r="AX62" s="17">
        <v>1</v>
      </c>
      <c r="AZ62" s="17"/>
      <c r="BA62" s="17"/>
      <c r="BB62" s="17"/>
      <c r="BC62" s="17">
        <v>1</v>
      </c>
      <c r="BE62" s="17"/>
      <c r="BF62" s="17"/>
      <c r="BH62" s="17">
        <v>2</v>
      </c>
      <c r="BI62" s="17">
        <v>2</v>
      </c>
      <c r="BJ62" s="17">
        <v>2</v>
      </c>
      <c r="BK62" s="17"/>
      <c r="BL62" s="17"/>
    </row>
    <row r="63" spans="1:66" x14ac:dyDescent="0.3">
      <c r="A63" s="24" t="s">
        <v>510</v>
      </c>
      <c r="B63" s="18">
        <v>59</v>
      </c>
      <c r="C63" s="18">
        <v>40</v>
      </c>
      <c r="I63" s="17">
        <v>3</v>
      </c>
      <c r="J63" s="17">
        <v>3</v>
      </c>
      <c r="K63" s="17"/>
      <c r="L63" s="17"/>
      <c r="M63" s="17"/>
      <c r="N63" s="17"/>
      <c r="O63" s="17">
        <v>1</v>
      </c>
      <c r="P63" s="17">
        <v>1</v>
      </c>
      <c r="Q63" s="17">
        <v>2</v>
      </c>
      <c r="R63" s="17">
        <v>2</v>
      </c>
      <c r="T63" s="17"/>
      <c r="U63" s="17">
        <v>1</v>
      </c>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V63" s="17"/>
      <c r="AW63" s="17"/>
      <c r="AX63" s="17">
        <v>1</v>
      </c>
      <c r="AZ63" s="17"/>
      <c r="BA63" s="17"/>
      <c r="BB63" s="17"/>
      <c r="BE63" s="17"/>
      <c r="BF63" s="17"/>
      <c r="BH63" s="17">
        <v>1</v>
      </c>
      <c r="BI63" s="17">
        <v>1</v>
      </c>
      <c r="BJ63" s="17">
        <v>1</v>
      </c>
      <c r="BK63" s="17"/>
      <c r="BL63" s="17"/>
    </row>
    <row r="64" spans="1:66" x14ac:dyDescent="0.3">
      <c r="A64" s="24" t="s">
        <v>513</v>
      </c>
      <c r="B64" s="18">
        <v>60</v>
      </c>
      <c r="C64" s="18">
        <v>40</v>
      </c>
      <c r="I64" s="17">
        <v>6</v>
      </c>
      <c r="J64" s="17">
        <v>6</v>
      </c>
      <c r="K64" s="17"/>
      <c r="L64" s="17"/>
      <c r="M64" s="17"/>
      <c r="N64" s="17"/>
      <c r="O64" s="17">
        <v>2</v>
      </c>
      <c r="P64" s="17"/>
      <c r="Q64" s="17">
        <v>4</v>
      </c>
      <c r="R64" s="17">
        <v>4</v>
      </c>
      <c r="T64" s="17"/>
      <c r="U64" s="17"/>
      <c r="V64" s="17">
        <v>1</v>
      </c>
      <c r="W64" s="17">
        <v>4</v>
      </c>
      <c r="X64" s="17"/>
      <c r="Y64" s="17"/>
      <c r="Z64" s="17"/>
      <c r="AA64" s="17"/>
      <c r="AB64" s="17"/>
      <c r="AC64" s="17"/>
      <c r="AD64" s="17"/>
      <c r="AE64" s="17"/>
      <c r="AF64" s="17"/>
      <c r="AG64" s="17"/>
      <c r="AH64" s="17"/>
      <c r="AI64" s="17"/>
      <c r="AJ64" s="17"/>
      <c r="AK64" s="17"/>
      <c r="AL64" s="17"/>
      <c r="AM64" s="17"/>
      <c r="AN64" s="17"/>
      <c r="AO64" s="17"/>
      <c r="AP64" s="17">
        <v>15</v>
      </c>
      <c r="AQ64" s="17">
        <v>3</v>
      </c>
      <c r="AR64" s="17">
        <v>1</v>
      </c>
      <c r="AS64" s="17">
        <v>1</v>
      </c>
      <c r="AT64" s="17">
        <v>1</v>
      </c>
      <c r="AV64" s="17"/>
      <c r="AW64" s="17"/>
      <c r="AZ64" s="17"/>
      <c r="BA64" s="17">
        <v>1</v>
      </c>
      <c r="BB64" s="17"/>
      <c r="BE64" s="17">
        <v>1</v>
      </c>
      <c r="BF64" s="17"/>
      <c r="BH64" s="17">
        <v>1</v>
      </c>
      <c r="BI64" s="17">
        <v>1</v>
      </c>
      <c r="BJ64" s="17">
        <v>1</v>
      </c>
      <c r="BK64" s="17"/>
      <c r="BL64" s="17"/>
    </row>
    <row r="65" spans="1:90" x14ac:dyDescent="0.3">
      <c r="A65" s="24" t="s">
        <v>510</v>
      </c>
      <c r="B65" s="18">
        <v>61</v>
      </c>
      <c r="C65" s="18">
        <v>40</v>
      </c>
      <c r="I65" s="17">
        <v>3</v>
      </c>
      <c r="J65" s="17">
        <v>3</v>
      </c>
      <c r="K65" s="17"/>
      <c r="L65" s="17"/>
      <c r="M65" s="17"/>
      <c r="N65" s="17"/>
      <c r="O65" s="17">
        <v>1</v>
      </c>
      <c r="P65" s="17">
        <v>1</v>
      </c>
      <c r="Q65" s="17">
        <v>2</v>
      </c>
      <c r="R65" s="17">
        <v>2</v>
      </c>
      <c r="T65" s="17"/>
      <c r="U65" s="17">
        <v>1</v>
      </c>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V65" s="17"/>
      <c r="AW65" s="17"/>
      <c r="AX65" s="17">
        <v>1</v>
      </c>
      <c r="AZ65" s="17"/>
      <c r="BA65" s="17"/>
      <c r="BB65" s="17"/>
      <c r="BE65" s="17"/>
      <c r="BF65" s="17"/>
      <c r="BH65" s="17">
        <v>1</v>
      </c>
      <c r="BI65" s="17">
        <v>1</v>
      </c>
      <c r="BJ65" s="17">
        <v>1</v>
      </c>
      <c r="BK65" s="17"/>
      <c r="BL65" s="17"/>
    </row>
    <row r="66" spans="1:90" x14ac:dyDescent="0.3">
      <c r="A66" s="24" t="s">
        <v>489</v>
      </c>
      <c r="B66" s="18">
        <v>62</v>
      </c>
      <c r="C66" s="18">
        <v>40</v>
      </c>
      <c r="I66" s="17">
        <v>3</v>
      </c>
      <c r="J66" s="17">
        <v>3</v>
      </c>
      <c r="K66" s="17"/>
      <c r="L66" s="17"/>
      <c r="M66" s="17"/>
      <c r="N66" s="17"/>
      <c r="O66" s="17">
        <v>2</v>
      </c>
      <c r="P66" s="17"/>
      <c r="Q66" s="17">
        <v>4</v>
      </c>
      <c r="R66" s="17">
        <v>4</v>
      </c>
      <c r="T66" s="17"/>
      <c r="U66" s="17"/>
      <c r="V66" s="17">
        <v>1</v>
      </c>
      <c r="W66" s="17">
        <v>1</v>
      </c>
      <c r="X66" s="17">
        <v>3</v>
      </c>
      <c r="Y66" s="17">
        <v>3</v>
      </c>
      <c r="Z66" s="17">
        <v>6</v>
      </c>
      <c r="AA66" s="17">
        <v>6</v>
      </c>
      <c r="AB66" s="17"/>
      <c r="AC66" s="17"/>
      <c r="AD66" s="17"/>
      <c r="AE66" s="17"/>
      <c r="AF66" s="17"/>
      <c r="AG66" s="17">
        <v>1</v>
      </c>
      <c r="AH66" s="17">
        <v>3</v>
      </c>
      <c r="AI66" s="17"/>
      <c r="AJ66" s="17"/>
      <c r="AK66" s="17"/>
      <c r="AL66" s="17"/>
      <c r="AM66" s="17"/>
      <c r="AN66" s="17"/>
      <c r="AO66" s="17"/>
      <c r="AP66" s="17">
        <v>30</v>
      </c>
      <c r="AQ66" s="17">
        <v>6</v>
      </c>
      <c r="AR66" s="17">
        <v>2</v>
      </c>
      <c r="AS66" s="17">
        <v>2</v>
      </c>
      <c r="AT66" s="17">
        <v>2</v>
      </c>
      <c r="AV66" s="17"/>
      <c r="AW66" s="17"/>
      <c r="AZ66" s="17">
        <v>1</v>
      </c>
      <c r="BA66" s="17"/>
      <c r="BB66" s="17"/>
      <c r="BE66" s="17">
        <v>2</v>
      </c>
      <c r="BF66" s="17"/>
      <c r="BH66" s="17">
        <v>2</v>
      </c>
      <c r="BI66" s="17">
        <v>2</v>
      </c>
      <c r="BJ66" s="17"/>
      <c r="BK66" s="17">
        <v>1</v>
      </c>
      <c r="BL66" s="17"/>
      <c r="BM66" s="17"/>
      <c r="BN66" s="17"/>
    </row>
    <row r="67" spans="1:90" x14ac:dyDescent="0.3">
      <c r="A67" s="24" t="s">
        <v>510</v>
      </c>
      <c r="B67" s="18">
        <v>63</v>
      </c>
      <c r="C67" s="18">
        <v>40</v>
      </c>
      <c r="I67" s="17">
        <v>3</v>
      </c>
      <c r="J67" s="17">
        <v>3</v>
      </c>
      <c r="K67" s="17"/>
      <c r="L67" s="17"/>
      <c r="M67" s="17"/>
      <c r="N67" s="17"/>
      <c r="O67" s="17">
        <v>1</v>
      </c>
      <c r="P67" s="17">
        <v>1</v>
      </c>
      <c r="Q67" s="17">
        <v>2</v>
      </c>
      <c r="R67" s="17">
        <v>2</v>
      </c>
      <c r="T67" s="17"/>
      <c r="U67" s="17">
        <v>1</v>
      </c>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V67" s="17"/>
      <c r="AW67" s="17"/>
      <c r="AX67" s="17">
        <v>1</v>
      </c>
      <c r="AZ67" s="17"/>
      <c r="BA67" s="17"/>
      <c r="BB67" s="17"/>
      <c r="BE67" s="17"/>
      <c r="BF67" s="17"/>
      <c r="BH67" s="17">
        <v>1</v>
      </c>
      <c r="BI67" s="17">
        <v>1</v>
      </c>
      <c r="BJ67" s="17">
        <v>1</v>
      </c>
      <c r="BK67" s="17"/>
      <c r="BL67" s="17"/>
    </row>
    <row r="68" spans="1:90" x14ac:dyDescent="0.3">
      <c r="A68" s="24" t="s">
        <v>510</v>
      </c>
      <c r="B68" s="18">
        <v>64</v>
      </c>
      <c r="C68" s="18">
        <v>40</v>
      </c>
      <c r="I68" s="17">
        <v>3</v>
      </c>
      <c r="J68" s="17">
        <v>3</v>
      </c>
      <c r="K68" s="17"/>
      <c r="L68" s="17"/>
      <c r="M68" s="17"/>
      <c r="N68" s="17"/>
      <c r="O68" s="17">
        <v>1</v>
      </c>
      <c r="P68" s="17">
        <v>1</v>
      </c>
      <c r="Q68" s="17">
        <v>2</v>
      </c>
      <c r="R68" s="17">
        <v>2</v>
      </c>
      <c r="T68" s="17"/>
      <c r="U68" s="17">
        <v>1</v>
      </c>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V68" s="17"/>
      <c r="AW68" s="17"/>
      <c r="AX68" s="17">
        <v>1</v>
      </c>
      <c r="AZ68" s="17"/>
      <c r="BA68" s="17"/>
      <c r="BB68" s="17"/>
      <c r="BE68" s="17"/>
      <c r="BF68" s="17"/>
      <c r="BH68" s="17">
        <v>1</v>
      </c>
      <c r="BI68" s="17">
        <v>1</v>
      </c>
      <c r="BJ68" s="17">
        <v>1</v>
      </c>
      <c r="BK68" s="17"/>
      <c r="BL68" s="17"/>
    </row>
    <row r="69" spans="1:90" x14ac:dyDescent="0.3">
      <c r="A69" s="24" t="s">
        <v>510</v>
      </c>
      <c r="B69" s="18">
        <v>65</v>
      </c>
      <c r="C69" s="18">
        <v>40</v>
      </c>
      <c r="I69" s="17">
        <v>3</v>
      </c>
      <c r="J69" s="17">
        <v>3</v>
      </c>
      <c r="K69" s="17"/>
      <c r="L69" s="17"/>
      <c r="M69" s="17"/>
      <c r="N69" s="17"/>
      <c r="O69" s="17">
        <v>1</v>
      </c>
      <c r="P69" s="17">
        <v>1</v>
      </c>
      <c r="Q69" s="17">
        <v>2</v>
      </c>
      <c r="R69" s="17">
        <v>2</v>
      </c>
      <c r="T69" s="17"/>
      <c r="U69" s="17">
        <v>1</v>
      </c>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V69" s="17"/>
      <c r="AW69" s="17"/>
      <c r="AX69" s="17">
        <v>1</v>
      </c>
      <c r="AZ69" s="17"/>
      <c r="BA69" s="17"/>
      <c r="BB69" s="17"/>
      <c r="BE69" s="17"/>
      <c r="BF69" s="17"/>
      <c r="BH69" s="17">
        <v>1</v>
      </c>
      <c r="BI69" s="17">
        <v>1</v>
      </c>
      <c r="BJ69" s="17">
        <v>1</v>
      </c>
      <c r="BK69" s="17"/>
      <c r="BL69" s="17"/>
    </row>
    <row r="70" spans="1:90" x14ac:dyDescent="0.3">
      <c r="A70" s="24" t="s">
        <v>510</v>
      </c>
      <c r="B70" s="18">
        <v>66</v>
      </c>
      <c r="C70" s="18">
        <v>40</v>
      </c>
      <c r="I70" s="17">
        <v>3</v>
      </c>
      <c r="J70" s="17">
        <v>3</v>
      </c>
      <c r="K70" s="17"/>
      <c r="L70" s="17"/>
      <c r="M70" s="17"/>
      <c r="N70" s="17"/>
      <c r="O70" s="17">
        <v>1</v>
      </c>
      <c r="P70" s="17">
        <v>1</v>
      </c>
      <c r="Q70" s="17">
        <v>2</v>
      </c>
      <c r="R70" s="17">
        <v>2</v>
      </c>
      <c r="T70" s="17"/>
      <c r="U70" s="17">
        <v>1</v>
      </c>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V70" s="17"/>
      <c r="AW70" s="17"/>
      <c r="AX70" s="17">
        <v>1</v>
      </c>
      <c r="AZ70" s="17"/>
      <c r="BA70" s="17"/>
      <c r="BB70" s="17"/>
      <c r="BE70" s="17"/>
      <c r="BF70" s="17"/>
      <c r="BH70" s="17">
        <v>1</v>
      </c>
      <c r="BI70" s="17">
        <v>1</v>
      </c>
      <c r="BJ70" s="17">
        <v>1</v>
      </c>
      <c r="BK70" s="17"/>
      <c r="BL70" s="17"/>
    </row>
    <row r="71" spans="1:90" x14ac:dyDescent="0.3">
      <c r="A71" s="24" t="s">
        <v>510</v>
      </c>
      <c r="B71" s="18">
        <v>67</v>
      </c>
      <c r="C71" s="18">
        <v>40</v>
      </c>
      <c r="I71" s="17">
        <v>3</v>
      </c>
      <c r="J71" s="17">
        <v>3</v>
      </c>
      <c r="K71" s="17"/>
      <c r="L71" s="17"/>
      <c r="M71" s="17"/>
      <c r="N71" s="17"/>
      <c r="O71" s="17">
        <v>1</v>
      </c>
      <c r="P71" s="17">
        <v>1</v>
      </c>
      <c r="Q71" s="17">
        <v>2</v>
      </c>
      <c r="R71" s="17">
        <v>2</v>
      </c>
      <c r="T71" s="17"/>
      <c r="U71" s="17">
        <v>1</v>
      </c>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V71" s="17"/>
      <c r="AW71" s="17"/>
      <c r="AX71" s="17">
        <v>1</v>
      </c>
      <c r="AZ71" s="17"/>
      <c r="BA71" s="17"/>
      <c r="BB71" s="17"/>
      <c r="BE71" s="17"/>
      <c r="BF71" s="17"/>
      <c r="BH71" s="17">
        <v>1</v>
      </c>
      <c r="BI71" s="17">
        <v>1</v>
      </c>
      <c r="BJ71" s="17">
        <v>1</v>
      </c>
      <c r="BK71" s="17"/>
      <c r="BL71" s="17"/>
    </row>
    <row r="72" spans="1:90" x14ac:dyDescent="0.3">
      <c r="A72" s="24" t="s">
        <v>510</v>
      </c>
      <c r="B72" s="18">
        <v>68</v>
      </c>
      <c r="C72" s="18">
        <v>40</v>
      </c>
      <c r="I72" s="17">
        <v>3</v>
      </c>
      <c r="J72" s="17">
        <v>3</v>
      </c>
      <c r="K72" s="17"/>
      <c r="L72" s="17"/>
      <c r="M72" s="17"/>
      <c r="N72" s="17"/>
      <c r="O72" s="17">
        <v>1</v>
      </c>
      <c r="P72" s="17">
        <v>1</v>
      </c>
      <c r="Q72" s="17">
        <v>2</v>
      </c>
      <c r="R72" s="17">
        <v>2</v>
      </c>
      <c r="T72" s="17"/>
      <c r="U72" s="17">
        <v>1</v>
      </c>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V72" s="17"/>
      <c r="AW72" s="17"/>
      <c r="AX72" s="17">
        <v>1</v>
      </c>
      <c r="AZ72" s="17"/>
      <c r="BA72" s="17"/>
      <c r="BB72" s="17"/>
      <c r="BE72" s="17"/>
      <c r="BF72" s="17"/>
      <c r="BH72" s="17">
        <v>1</v>
      </c>
      <c r="BI72" s="17">
        <v>1</v>
      </c>
      <c r="BJ72" s="17">
        <v>1</v>
      </c>
      <c r="BK72" s="17"/>
      <c r="BL72" s="17"/>
    </row>
    <row r="73" spans="1:90" x14ac:dyDescent="0.3">
      <c r="A73" s="24" t="s">
        <v>510</v>
      </c>
      <c r="B73" s="18">
        <v>69</v>
      </c>
      <c r="C73" s="18">
        <v>40</v>
      </c>
      <c r="I73" s="17">
        <v>3</v>
      </c>
      <c r="J73" s="17">
        <v>3</v>
      </c>
      <c r="K73" s="17"/>
      <c r="L73" s="17"/>
      <c r="M73" s="17"/>
      <c r="N73" s="17"/>
      <c r="O73" s="17">
        <v>1</v>
      </c>
      <c r="P73" s="17">
        <v>1</v>
      </c>
      <c r="Q73" s="17">
        <v>2</v>
      </c>
      <c r="R73" s="17">
        <v>2</v>
      </c>
      <c r="T73" s="17"/>
      <c r="U73" s="17">
        <v>1</v>
      </c>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V73" s="17"/>
      <c r="AW73" s="17"/>
      <c r="AX73" s="17">
        <v>1</v>
      </c>
      <c r="AZ73" s="17"/>
      <c r="BA73" s="17"/>
      <c r="BB73" s="17"/>
      <c r="BE73" s="17"/>
      <c r="BF73" s="17"/>
      <c r="BH73" s="17">
        <v>1</v>
      </c>
      <c r="BI73" s="17">
        <v>1</v>
      </c>
      <c r="BJ73" s="17">
        <v>1</v>
      </c>
      <c r="BK73" s="17"/>
      <c r="BL73" s="17"/>
      <c r="BM73" s="9"/>
      <c r="BN73" s="9"/>
      <c r="BO73" s="9"/>
      <c r="BP73" s="9"/>
      <c r="BQ73" s="9"/>
      <c r="BR73" s="9"/>
      <c r="BS73" s="9"/>
      <c r="BT73" s="9"/>
      <c r="BU73" s="9"/>
      <c r="BV73" s="9"/>
      <c r="BW73" s="9"/>
      <c r="BX73" s="9"/>
    </row>
    <row r="74" spans="1:90" s="9" customFormat="1" x14ac:dyDescent="0.3">
      <c r="A74" s="24" t="s">
        <v>513</v>
      </c>
      <c r="B74" s="25">
        <v>70</v>
      </c>
      <c r="C74" s="18">
        <v>40</v>
      </c>
      <c r="I74" s="17">
        <v>6</v>
      </c>
      <c r="J74" s="17">
        <v>6</v>
      </c>
      <c r="K74" s="17"/>
      <c r="L74" s="17"/>
      <c r="M74" s="17"/>
      <c r="N74" s="17"/>
      <c r="O74" s="17">
        <v>2</v>
      </c>
      <c r="P74" s="17"/>
      <c r="Q74" s="17">
        <v>4</v>
      </c>
      <c r="R74" s="17">
        <v>4</v>
      </c>
      <c r="S74" s="17"/>
      <c r="T74" s="17"/>
      <c r="U74" s="17"/>
      <c r="V74" s="17">
        <v>1</v>
      </c>
      <c r="W74" s="17">
        <v>4</v>
      </c>
      <c r="X74" s="17"/>
      <c r="Y74" s="17"/>
      <c r="Z74" s="17"/>
      <c r="AA74" s="17"/>
      <c r="AB74" s="17"/>
      <c r="AC74" s="17"/>
      <c r="AD74" s="17"/>
      <c r="AE74" s="17"/>
      <c r="AF74" s="17"/>
      <c r="AG74" s="17"/>
      <c r="AH74" s="17"/>
      <c r="AI74" s="17"/>
      <c r="AJ74" s="17"/>
      <c r="AK74" s="17"/>
      <c r="AL74" s="17"/>
      <c r="AM74" s="17"/>
      <c r="AN74" s="17"/>
      <c r="AO74" s="17"/>
      <c r="AP74" s="17">
        <v>15</v>
      </c>
      <c r="AQ74" s="17">
        <v>3</v>
      </c>
      <c r="AR74" s="17">
        <v>1</v>
      </c>
      <c r="AS74" s="17">
        <v>1</v>
      </c>
      <c r="AT74" s="17">
        <v>1</v>
      </c>
      <c r="AU74" s="11"/>
      <c r="AV74" s="17"/>
      <c r="AW74" s="17"/>
      <c r="AX74" s="17"/>
      <c r="AY74" s="17"/>
      <c r="AZ74" s="17"/>
      <c r="BA74" s="17">
        <v>1</v>
      </c>
      <c r="BB74" s="17"/>
      <c r="BC74" s="17"/>
      <c r="BD74" s="17"/>
      <c r="BE74" s="17">
        <v>1</v>
      </c>
      <c r="BF74" s="17"/>
      <c r="BG74" s="11"/>
      <c r="BH74" s="17">
        <v>1</v>
      </c>
      <c r="BI74" s="17">
        <v>1</v>
      </c>
      <c r="BJ74" s="17">
        <v>1</v>
      </c>
      <c r="BK74" s="17"/>
      <c r="BL74" s="17"/>
    </row>
    <row r="75" spans="1:90" s="9" customFormat="1" x14ac:dyDescent="0.3">
      <c r="A75" s="24" t="s">
        <v>510</v>
      </c>
      <c r="B75" s="25">
        <v>71</v>
      </c>
      <c r="C75" s="18">
        <v>30</v>
      </c>
      <c r="I75" s="17">
        <v>3</v>
      </c>
      <c r="J75" s="17">
        <v>3</v>
      </c>
      <c r="K75" s="17"/>
      <c r="L75" s="17"/>
      <c r="M75" s="17"/>
      <c r="N75" s="17"/>
      <c r="O75" s="17">
        <v>1</v>
      </c>
      <c r="P75" s="17">
        <v>1</v>
      </c>
      <c r="Q75" s="17">
        <v>2</v>
      </c>
      <c r="R75" s="17">
        <v>2</v>
      </c>
      <c r="S75" s="17"/>
      <c r="T75" s="17"/>
      <c r="U75" s="17">
        <v>1</v>
      </c>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1"/>
      <c r="AV75" s="17"/>
      <c r="AW75" s="17"/>
      <c r="AX75" s="17">
        <v>1</v>
      </c>
      <c r="AY75" s="17"/>
      <c r="AZ75" s="17"/>
      <c r="BA75" s="17"/>
      <c r="BB75" s="17"/>
      <c r="BC75" s="17"/>
      <c r="BD75" s="17"/>
      <c r="BE75" s="17"/>
      <c r="BF75" s="17"/>
      <c r="BG75" s="11"/>
      <c r="BH75" s="17">
        <v>1</v>
      </c>
      <c r="BI75" s="17">
        <v>1</v>
      </c>
      <c r="BJ75" s="17">
        <v>1</v>
      </c>
      <c r="BK75" s="17"/>
      <c r="BL75" s="17"/>
    </row>
    <row r="76" spans="1:90" s="9" customFormat="1" x14ac:dyDescent="0.3">
      <c r="A76" s="24" t="s">
        <v>510</v>
      </c>
      <c r="B76" s="25">
        <v>72</v>
      </c>
      <c r="C76" s="18">
        <v>30</v>
      </c>
      <c r="I76" s="17">
        <v>3</v>
      </c>
      <c r="J76" s="17">
        <v>3</v>
      </c>
      <c r="K76" s="17"/>
      <c r="L76" s="17"/>
      <c r="M76" s="17"/>
      <c r="N76" s="17"/>
      <c r="O76" s="17">
        <v>1</v>
      </c>
      <c r="P76" s="17">
        <v>1</v>
      </c>
      <c r="Q76" s="17">
        <v>2</v>
      </c>
      <c r="R76" s="17">
        <v>2</v>
      </c>
      <c r="S76" s="17"/>
      <c r="T76" s="17"/>
      <c r="U76" s="17">
        <v>1</v>
      </c>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1"/>
      <c r="AV76" s="17"/>
      <c r="AW76" s="17"/>
      <c r="AX76" s="17">
        <v>1</v>
      </c>
      <c r="AY76" s="17"/>
      <c r="AZ76" s="17"/>
      <c r="BA76" s="17"/>
      <c r="BB76" s="17"/>
      <c r="BC76" s="17"/>
      <c r="BD76" s="17"/>
      <c r="BE76" s="17"/>
      <c r="BF76" s="17"/>
      <c r="BG76" s="11"/>
      <c r="BH76" s="17">
        <v>1</v>
      </c>
      <c r="BI76" s="17">
        <v>1</v>
      </c>
      <c r="BJ76" s="17">
        <v>1</v>
      </c>
      <c r="BK76" s="17"/>
      <c r="BL76" s="17"/>
    </row>
    <row r="77" spans="1:90" s="9" customFormat="1" x14ac:dyDescent="0.3">
      <c r="A77" s="24" t="s">
        <v>489</v>
      </c>
      <c r="B77" s="25">
        <v>73</v>
      </c>
      <c r="C77" s="18">
        <v>55</v>
      </c>
      <c r="I77" s="17">
        <v>3</v>
      </c>
      <c r="J77" s="17">
        <v>3</v>
      </c>
      <c r="K77" s="17"/>
      <c r="L77" s="17"/>
      <c r="M77" s="17"/>
      <c r="N77" s="17"/>
      <c r="O77" s="17">
        <v>2</v>
      </c>
      <c r="P77" s="17"/>
      <c r="Q77" s="17">
        <v>4</v>
      </c>
      <c r="R77" s="17">
        <v>4</v>
      </c>
      <c r="S77" s="17"/>
      <c r="T77" s="17"/>
      <c r="U77" s="17"/>
      <c r="V77" s="17">
        <v>1</v>
      </c>
      <c r="W77" s="17">
        <v>1</v>
      </c>
      <c r="X77" s="17">
        <v>3</v>
      </c>
      <c r="Y77" s="17">
        <v>3</v>
      </c>
      <c r="Z77" s="17">
        <v>6</v>
      </c>
      <c r="AA77" s="17">
        <v>6</v>
      </c>
      <c r="AB77" s="17"/>
      <c r="AC77" s="17"/>
      <c r="AD77" s="17"/>
      <c r="AE77" s="17"/>
      <c r="AF77" s="17"/>
      <c r="AG77" s="17">
        <v>1</v>
      </c>
      <c r="AH77" s="17">
        <v>3</v>
      </c>
      <c r="AI77" s="17"/>
      <c r="AJ77" s="17"/>
      <c r="AK77" s="17"/>
      <c r="AL77" s="17"/>
      <c r="AM77" s="17"/>
      <c r="AN77" s="17"/>
      <c r="AO77" s="17"/>
      <c r="AP77" s="17">
        <v>30</v>
      </c>
      <c r="AQ77" s="17">
        <v>6</v>
      </c>
      <c r="AR77" s="17">
        <v>2</v>
      </c>
      <c r="AS77" s="17">
        <v>2</v>
      </c>
      <c r="AT77" s="17">
        <v>2</v>
      </c>
      <c r="AU77" s="11"/>
      <c r="AV77" s="17"/>
      <c r="AW77" s="17"/>
      <c r="AX77" s="17"/>
      <c r="AY77" s="17"/>
      <c r="AZ77" s="17">
        <v>1</v>
      </c>
      <c r="BA77" s="17"/>
      <c r="BB77" s="17"/>
      <c r="BC77" s="17"/>
      <c r="BD77" s="17"/>
      <c r="BE77" s="17">
        <v>2</v>
      </c>
      <c r="BF77" s="17"/>
      <c r="BG77" s="11"/>
      <c r="BH77" s="17">
        <v>2</v>
      </c>
      <c r="BI77" s="17">
        <v>2</v>
      </c>
      <c r="BJ77" s="17"/>
      <c r="BK77" s="17">
        <v>1</v>
      </c>
      <c r="BL77" s="17"/>
      <c r="BM77" s="17"/>
      <c r="BN77" s="17"/>
    </row>
    <row r="78" spans="1:90" s="9" customFormat="1" x14ac:dyDescent="0.3">
      <c r="A78" s="19" t="s">
        <v>554</v>
      </c>
      <c r="B78" s="17">
        <v>74</v>
      </c>
      <c r="C78" s="17">
        <v>60</v>
      </c>
      <c r="D78" s="17"/>
      <c r="E78" s="17">
        <v>1</v>
      </c>
      <c r="F78" s="17"/>
      <c r="G78" s="17"/>
      <c r="H78" s="17"/>
      <c r="I78" s="17">
        <v>3</v>
      </c>
      <c r="J78" s="17">
        <v>3</v>
      </c>
      <c r="K78" s="17"/>
      <c r="L78" s="17"/>
      <c r="M78" s="17"/>
      <c r="N78" s="17"/>
      <c r="O78" s="17">
        <v>4</v>
      </c>
      <c r="P78" s="17"/>
      <c r="Q78" s="17">
        <v>8</v>
      </c>
      <c r="R78" s="17">
        <v>8</v>
      </c>
      <c r="S78" s="17"/>
      <c r="T78" s="17"/>
      <c r="U78" s="17"/>
      <c r="V78" s="17">
        <v>2</v>
      </c>
      <c r="W78" s="17">
        <v>2</v>
      </c>
      <c r="X78" s="17">
        <v>8</v>
      </c>
      <c r="Y78" s="17"/>
      <c r="Z78" s="17">
        <v>6</v>
      </c>
      <c r="AA78" s="17">
        <v>6</v>
      </c>
      <c r="AB78" s="17">
        <v>2</v>
      </c>
      <c r="AC78" s="17"/>
      <c r="AD78" s="17"/>
      <c r="AE78" s="17"/>
      <c r="AF78" s="17"/>
      <c r="AG78" s="17">
        <v>1</v>
      </c>
      <c r="AH78" s="17">
        <v>3</v>
      </c>
      <c r="AI78" s="17"/>
      <c r="AJ78" s="17"/>
      <c r="AK78" s="17"/>
      <c r="AL78" s="17"/>
      <c r="AM78" s="17"/>
      <c r="AN78" s="17"/>
      <c r="AO78" s="17"/>
      <c r="AP78" s="17">
        <v>30</v>
      </c>
      <c r="AQ78" s="17">
        <v>6</v>
      </c>
      <c r="AR78" s="17">
        <v>2</v>
      </c>
      <c r="AS78" s="17">
        <v>2</v>
      </c>
      <c r="AT78" s="17">
        <v>2</v>
      </c>
      <c r="AU78" s="11"/>
      <c r="AV78" s="17">
        <v>2</v>
      </c>
      <c r="AW78" s="17"/>
      <c r="AX78" s="17"/>
      <c r="AY78" s="17"/>
      <c r="AZ78" s="17"/>
      <c r="BA78" s="17"/>
      <c r="BB78" s="17"/>
      <c r="BC78" s="17"/>
      <c r="BD78" s="17"/>
      <c r="BE78" s="17">
        <v>2</v>
      </c>
      <c r="BF78" s="17"/>
      <c r="BG78" s="11"/>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row>
    <row r="79" spans="1:90" s="12" customFormat="1" x14ac:dyDescent="0.3">
      <c r="A79" s="19" t="s">
        <v>554</v>
      </c>
      <c r="B79" s="17">
        <v>75</v>
      </c>
      <c r="C79" s="17">
        <v>70</v>
      </c>
      <c r="D79" s="17"/>
      <c r="E79" s="17">
        <v>1</v>
      </c>
      <c r="F79" s="17"/>
      <c r="G79" s="17"/>
      <c r="H79" s="17"/>
      <c r="I79" s="17">
        <v>3</v>
      </c>
      <c r="J79" s="17">
        <v>3</v>
      </c>
      <c r="K79" s="17"/>
      <c r="L79" s="17"/>
      <c r="M79" s="17"/>
      <c r="N79" s="17"/>
      <c r="O79" s="17">
        <v>4</v>
      </c>
      <c r="P79" s="17"/>
      <c r="Q79" s="17">
        <v>8</v>
      </c>
      <c r="R79" s="17">
        <v>8</v>
      </c>
      <c r="S79" s="17"/>
      <c r="T79" s="17"/>
      <c r="U79" s="17"/>
      <c r="V79" s="17">
        <v>2</v>
      </c>
      <c r="W79" s="17">
        <v>2</v>
      </c>
      <c r="X79" s="17">
        <v>8</v>
      </c>
      <c r="Y79" s="17"/>
      <c r="Z79" s="17">
        <v>6</v>
      </c>
      <c r="AA79" s="17">
        <v>6</v>
      </c>
      <c r="AB79" s="17">
        <v>2</v>
      </c>
      <c r="AC79" s="17"/>
      <c r="AD79" s="17"/>
      <c r="AE79" s="17"/>
      <c r="AF79" s="17"/>
      <c r="AG79" s="17">
        <v>1</v>
      </c>
      <c r="AH79" s="17">
        <v>3</v>
      </c>
      <c r="AI79" s="17"/>
      <c r="AJ79" s="17"/>
      <c r="AK79" s="17"/>
      <c r="AL79" s="17"/>
      <c r="AM79" s="17"/>
      <c r="AN79" s="17"/>
      <c r="AO79" s="17"/>
      <c r="AP79" s="17">
        <v>30</v>
      </c>
      <c r="AQ79" s="17">
        <v>6</v>
      </c>
      <c r="AR79" s="17">
        <v>2</v>
      </c>
      <c r="AS79" s="17">
        <v>2</v>
      </c>
      <c r="AT79" s="17">
        <v>2</v>
      </c>
      <c r="AU79" s="11"/>
      <c r="AV79" s="17">
        <v>2</v>
      </c>
      <c r="AW79" s="17"/>
      <c r="AX79" s="17"/>
      <c r="AY79" s="17"/>
      <c r="AZ79" s="17"/>
      <c r="BA79" s="17"/>
      <c r="BB79" s="17"/>
      <c r="BC79" s="17"/>
      <c r="BD79" s="17"/>
      <c r="BE79" s="17">
        <v>2</v>
      </c>
      <c r="BF79" s="17"/>
      <c r="BG79" s="11"/>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row>
    <row r="80" spans="1:90" s="12" customFormat="1" x14ac:dyDescent="0.3">
      <c r="A80" s="39" t="s">
        <v>591</v>
      </c>
      <c r="B80" s="17">
        <v>76</v>
      </c>
      <c r="C80" s="17">
        <v>60</v>
      </c>
      <c r="D80" s="17"/>
      <c r="E80" s="17"/>
      <c r="F80" s="17">
        <v>1</v>
      </c>
      <c r="G80" s="17"/>
      <c r="H80" s="17"/>
      <c r="I80" s="17">
        <v>4</v>
      </c>
      <c r="J80" s="17">
        <v>4</v>
      </c>
      <c r="K80" s="17"/>
      <c r="L80" s="17"/>
      <c r="M80" s="17"/>
      <c r="N80" s="17"/>
      <c r="O80" s="17">
        <v>1</v>
      </c>
      <c r="P80" s="17">
        <v>1</v>
      </c>
      <c r="Q80" s="17">
        <v>2</v>
      </c>
      <c r="R80" s="17">
        <v>2</v>
      </c>
      <c r="S80" s="17"/>
      <c r="T80" s="17"/>
      <c r="U80" s="17">
        <v>1</v>
      </c>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1"/>
      <c r="AV80" s="17"/>
      <c r="AX80" s="17">
        <v>1</v>
      </c>
      <c r="AY80" s="17"/>
      <c r="AZ80" s="17"/>
      <c r="BA80" s="17"/>
      <c r="BB80" s="17"/>
      <c r="BC80" s="17"/>
      <c r="BD80" s="17"/>
      <c r="BE80" s="17"/>
      <c r="BF80" s="17"/>
      <c r="BG80" s="11"/>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row>
    <row r="81" spans="1:90" s="12" customFormat="1" x14ac:dyDescent="0.3">
      <c r="A81" s="19" t="s">
        <v>554</v>
      </c>
      <c r="B81" s="17">
        <v>77</v>
      </c>
      <c r="C81" s="17">
        <v>60</v>
      </c>
      <c r="D81" s="17"/>
      <c r="E81" s="17">
        <v>1</v>
      </c>
      <c r="F81" s="17"/>
      <c r="G81" s="17"/>
      <c r="H81" s="17"/>
      <c r="I81" s="17">
        <v>3</v>
      </c>
      <c r="J81" s="17">
        <v>3</v>
      </c>
      <c r="K81" s="17"/>
      <c r="L81" s="17"/>
      <c r="M81" s="17"/>
      <c r="N81" s="17"/>
      <c r="O81" s="17">
        <v>4</v>
      </c>
      <c r="P81" s="17"/>
      <c r="Q81" s="17">
        <v>8</v>
      </c>
      <c r="R81" s="17">
        <v>8</v>
      </c>
      <c r="S81" s="17"/>
      <c r="T81" s="17"/>
      <c r="U81" s="17"/>
      <c r="V81" s="17">
        <v>2</v>
      </c>
      <c r="W81" s="17">
        <v>2</v>
      </c>
      <c r="X81" s="17">
        <v>8</v>
      </c>
      <c r="Y81" s="17"/>
      <c r="Z81" s="17">
        <v>6</v>
      </c>
      <c r="AA81" s="17">
        <v>6</v>
      </c>
      <c r="AB81" s="17">
        <v>2</v>
      </c>
      <c r="AC81" s="17"/>
      <c r="AD81" s="17"/>
      <c r="AE81" s="17"/>
      <c r="AF81" s="17"/>
      <c r="AG81" s="17">
        <v>1</v>
      </c>
      <c r="AH81" s="17">
        <v>3</v>
      </c>
      <c r="AI81" s="17"/>
      <c r="AJ81" s="17"/>
      <c r="AK81" s="17"/>
      <c r="AL81" s="17"/>
      <c r="AM81" s="17"/>
      <c r="AN81" s="17"/>
      <c r="AO81" s="17"/>
      <c r="AP81" s="17">
        <v>30</v>
      </c>
      <c r="AQ81" s="17">
        <v>6</v>
      </c>
      <c r="AR81" s="17">
        <v>2</v>
      </c>
      <c r="AS81" s="17">
        <v>2</v>
      </c>
      <c r="AT81" s="17">
        <v>2</v>
      </c>
      <c r="AU81" s="11"/>
      <c r="AV81" s="17">
        <v>2</v>
      </c>
      <c r="AX81" s="17"/>
      <c r="AY81" s="17"/>
      <c r="AZ81" s="17"/>
      <c r="BA81" s="17"/>
      <c r="BB81" s="17"/>
      <c r="BC81" s="17"/>
      <c r="BD81" s="17"/>
      <c r="BE81" s="17">
        <v>2</v>
      </c>
      <c r="BF81" s="17"/>
      <c r="BG81" s="11"/>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row>
    <row r="82" spans="1:90" s="12" customFormat="1" x14ac:dyDescent="0.3">
      <c r="A82" s="39" t="s">
        <v>591</v>
      </c>
      <c r="B82" s="17">
        <v>78</v>
      </c>
      <c r="C82" s="17">
        <v>80</v>
      </c>
      <c r="D82" s="17"/>
      <c r="E82" s="17"/>
      <c r="F82" s="17">
        <v>1</v>
      </c>
      <c r="G82" s="17"/>
      <c r="H82" s="17"/>
      <c r="I82" s="17">
        <v>4</v>
      </c>
      <c r="J82" s="17">
        <v>4</v>
      </c>
      <c r="K82" s="17"/>
      <c r="L82" s="17"/>
      <c r="M82" s="17"/>
      <c r="N82" s="17"/>
      <c r="O82" s="17">
        <v>1</v>
      </c>
      <c r="P82" s="17">
        <v>1</v>
      </c>
      <c r="Q82" s="17">
        <v>2</v>
      </c>
      <c r="R82" s="17">
        <v>2</v>
      </c>
      <c r="S82" s="17"/>
      <c r="T82" s="17"/>
      <c r="U82" s="17">
        <v>1</v>
      </c>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1"/>
      <c r="AV82" s="17"/>
      <c r="AX82" s="17">
        <v>1</v>
      </c>
      <c r="AY82" s="17"/>
      <c r="AZ82" s="17"/>
      <c r="BA82" s="17"/>
      <c r="BB82" s="17"/>
      <c r="BC82" s="17"/>
      <c r="BD82" s="17"/>
      <c r="BE82" s="17"/>
      <c r="BF82" s="17"/>
      <c r="BG82" s="11"/>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row>
    <row r="83" spans="1:90" s="12" customFormat="1" x14ac:dyDescent="0.3">
      <c r="A83" s="39" t="s">
        <v>591</v>
      </c>
      <c r="B83" s="17">
        <v>79</v>
      </c>
      <c r="C83" s="17">
        <v>80</v>
      </c>
      <c r="D83" s="17"/>
      <c r="E83" s="17"/>
      <c r="F83" s="17">
        <v>1</v>
      </c>
      <c r="G83" s="17"/>
      <c r="H83" s="17"/>
      <c r="I83" s="17">
        <v>4</v>
      </c>
      <c r="J83" s="17">
        <v>4</v>
      </c>
      <c r="K83" s="17"/>
      <c r="L83" s="17"/>
      <c r="M83" s="17"/>
      <c r="N83" s="17"/>
      <c r="O83" s="17">
        <v>1</v>
      </c>
      <c r="P83" s="17">
        <v>1</v>
      </c>
      <c r="Q83" s="17">
        <v>2</v>
      </c>
      <c r="R83" s="17">
        <v>2</v>
      </c>
      <c r="S83" s="17"/>
      <c r="T83" s="17"/>
      <c r="U83" s="17">
        <v>1</v>
      </c>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1"/>
      <c r="AV83" s="17"/>
      <c r="AX83" s="17">
        <v>1</v>
      </c>
      <c r="AY83" s="17"/>
      <c r="AZ83" s="17"/>
      <c r="BA83" s="17"/>
      <c r="BB83" s="17"/>
      <c r="BC83" s="17"/>
      <c r="BD83" s="17"/>
      <c r="BE83" s="17"/>
      <c r="BF83" s="17"/>
      <c r="BG83" s="11"/>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row>
    <row r="84" spans="1:90" s="12" customFormat="1" x14ac:dyDescent="0.3">
      <c r="A84" s="39" t="s">
        <v>591</v>
      </c>
      <c r="B84" s="17">
        <v>80</v>
      </c>
      <c r="C84" s="17">
        <v>80</v>
      </c>
      <c r="D84" s="17"/>
      <c r="E84" s="17"/>
      <c r="F84" s="17">
        <v>1</v>
      </c>
      <c r="G84" s="17"/>
      <c r="H84" s="17"/>
      <c r="I84" s="17">
        <v>4</v>
      </c>
      <c r="J84" s="17">
        <v>4</v>
      </c>
      <c r="K84" s="17"/>
      <c r="L84" s="17"/>
      <c r="M84" s="17"/>
      <c r="N84" s="17"/>
      <c r="O84" s="17">
        <v>1</v>
      </c>
      <c r="P84" s="17">
        <v>1</v>
      </c>
      <c r="Q84" s="17">
        <v>2</v>
      </c>
      <c r="R84" s="17">
        <v>2</v>
      </c>
      <c r="S84" s="17"/>
      <c r="T84" s="17"/>
      <c r="U84" s="17">
        <v>1</v>
      </c>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1"/>
      <c r="AV84" s="17"/>
      <c r="AX84" s="17">
        <v>1</v>
      </c>
      <c r="AY84" s="17"/>
      <c r="AZ84" s="17"/>
      <c r="BA84" s="17"/>
      <c r="BB84" s="17"/>
      <c r="BC84" s="17"/>
      <c r="BD84" s="17"/>
      <c r="BE84" s="17"/>
      <c r="BF84" s="17"/>
      <c r="BG84" s="11"/>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row>
    <row r="85" spans="1:90" s="12" customFormat="1" x14ac:dyDescent="0.3">
      <c r="A85" s="39" t="s">
        <v>591</v>
      </c>
      <c r="B85" s="17">
        <v>81</v>
      </c>
      <c r="C85" s="17">
        <v>80</v>
      </c>
      <c r="D85" s="17"/>
      <c r="E85" s="17"/>
      <c r="F85" s="17">
        <v>1</v>
      </c>
      <c r="G85" s="17"/>
      <c r="H85" s="17"/>
      <c r="I85" s="17">
        <v>4</v>
      </c>
      <c r="J85" s="17">
        <v>4</v>
      </c>
      <c r="K85" s="17"/>
      <c r="L85" s="17"/>
      <c r="M85" s="17"/>
      <c r="N85" s="17"/>
      <c r="O85" s="17">
        <v>1</v>
      </c>
      <c r="P85" s="17">
        <v>1</v>
      </c>
      <c r="Q85" s="17">
        <v>2</v>
      </c>
      <c r="R85" s="17">
        <v>2</v>
      </c>
      <c r="S85" s="17"/>
      <c r="T85" s="17"/>
      <c r="U85" s="17">
        <v>1</v>
      </c>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1"/>
      <c r="AV85" s="17"/>
      <c r="AX85" s="17">
        <v>1</v>
      </c>
      <c r="AY85" s="17"/>
      <c r="AZ85" s="17"/>
      <c r="BA85" s="17"/>
      <c r="BB85" s="17"/>
      <c r="BC85" s="17"/>
      <c r="BD85" s="17"/>
      <c r="BE85" s="17"/>
      <c r="BF85" s="17"/>
      <c r="BG85" s="11"/>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row>
    <row r="86" spans="1:90" s="12" customFormat="1" x14ac:dyDescent="0.3">
      <c r="A86" s="39" t="s">
        <v>591</v>
      </c>
      <c r="B86" s="17">
        <v>82</v>
      </c>
      <c r="C86" s="17">
        <v>80</v>
      </c>
      <c r="D86" s="17"/>
      <c r="E86" s="17"/>
      <c r="F86" s="17">
        <v>1</v>
      </c>
      <c r="G86" s="17"/>
      <c r="H86" s="17"/>
      <c r="I86" s="17">
        <v>4</v>
      </c>
      <c r="J86" s="17">
        <v>4</v>
      </c>
      <c r="K86" s="17"/>
      <c r="L86" s="17"/>
      <c r="M86" s="17"/>
      <c r="N86" s="17"/>
      <c r="O86" s="17">
        <v>1</v>
      </c>
      <c r="P86" s="17">
        <v>1</v>
      </c>
      <c r="Q86" s="17">
        <v>2</v>
      </c>
      <c r="R86" s="17">
        <v>2</v>
      </c>
      <c r="S86" s="17"/>
      <c r="T86" s="17"/>
      <c r="U86" s="17">
        <v>1</v>
      </c>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1"/>
      <c r="AV86" s="17"/>
      <c r="AX86" s="17">
        <v>1</v>
      </c>
      <c r="AY86" s="17"/>
      <c r="AZ86" s="17"/>
      <c r="BA86" s="17"/>
      <c r="BB86" s="17"/>
      <c r="BC86" s="17"/>
      <c r="BD86" s="17"/>
      <c r="BE86" s="17"/>
      <c r="BF86" s="17"/>
      <c r="BG86" s="11"/>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row>
    <row r="87" spans="1:90" s="12" customFormat="1" x14ac:dyDescent="0.3">
      <c r="A87" s="39" t="s">
        <v>591</v>
      </c>
      <c r="B87" s="17">
        <v>83</v>
      </c>
      <c r="C87" s="17">
        <v>80</v>
      </c>
      <c r="D87" s="17"/>
      <c r="E87" s="17"/>
      <c r="F87" s="17">
        <v>1</v>
      </c>
      <c r="G87" s="17"/>
      <c r="H87" s="17"/>
      <c r="I87" s="17">
        <v>4</v>
      </c>
      <c r="J87" s="17">
        <v>4</v>
      </c>
      <c r="K87" s="17"/>
      <c r="L87" s="17"/>
      <c r="M87" s="17"/>
      <c r="N87" s="17"/>
      <c r="O87" s="17">
        <v>1</v>
      </c>
      <c r="P87" s="17">
        <v>1</v>
      </c>
      <c r="Q87" s="17">
        <v>2</v>
      </c>
      <c r="R87" s="17">
        <v>2</v>
      </c>
      <c r="S87" s="17"/>
      <c r="T87" s="17"/>
      <c r="U87" s="17">
        <v>1</v>
      </c>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1"/>
      <c r="AV87" s="17"/>
      <c r="AX87" s="17">
        <v>1</v>
      </c>
      <c r="AY87" s="17"/>
      <c r="AZ87" s="17"/>
      <c r="BA87" s="17"/>
      <c r="BB87" s="17"/>
      <c r="BC87" s="17"/>
      <c r="BD87" s="17"/>
      <c r="BE87" s="17"/>
      <c r="BF87" s="17"/>
      <c r="BG87" s="11"/>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row>
    <row r="88" spans="1:90" s="12" customFormat="1" x14ac:dyDescent="0.3">
      <c r="A88" s="39" t="s">
        <v>591</v>
      </c>
      <c r="B88" s="17">
        <v>84</v>
      </c>
      <c r="C88" s="17">
        <v>80</v>
      </c>
      <c r="D88" s="17"/>
      <c r="E88" s="17"/>
      <c r="F88" s="17">
        <v>1</v>
      </c>
      <c r="G88" s="17"/>
      <c r="H88" s="17"/>
      <c r="I88" s="17">
        <v>4</v>
      </c>
      <c r="J88" s="17">
        <v>4</v>
      </c>
      <c r="K88" s="17"/>
      <c r="L88" s="17"/>
      <c r="M88" s="17"/>
      <c r="N88" s="17"/>
      <c r="O88" s="17">
        <v>1</v>
      </c>
      <c r="P88" s="17">
        <v>1</v>
      </c>
      <c r="Q88" s="17">
        <v>2</v>
      </c>
      <c r="R88" s="17">
        <v>2</v>
      </c>
      <c r="S88" s="17"/>
      <c r="T88" s="17"/>
      <c r="U88" s="17">
        <v>1</v>
      </c>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1"/>
      <c r="AV88" s="17"/>
      <c r="AX88" s="17">
        <v>1</v>
      </c>
      <c r="AY88" s="17"/>
      <c r="AZ88" s="17"/>
      <c r="BA88" s="17"/>
      <c r="BB88" s="17"/>
      <c r="BC88" s="17"/>
      <c r="BD88" s="17"/>
      <c r="BE88" s="17"/>
      <c r="BF88" s="17"/>
      <c r="BG88" s="11"/>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row>
    <row r="89" spans="1:90" s="12" customFormat="1" x14ac:dyDescent="0.3">
      <c r="A89" s="39" t="s">
        <v>591</v>
      </c>
      <c r="B89" s="17">
        <v>85</v>
      </c>
      <c r="C89" s="17">
        <v>80</v>
      </c>
      <c r="D89" s="17"/>
      <c r="E89" s="17"/>
      <c r="F89" s="17">
        <v>1</v>
      </c>
      <c r="G89" s="17"/>
      <c r="H89" s="17"/>
      <c r="I89" s="17">
        <v>4</v>
      </c>
      <c r="J89" s="17">
        <v>4</v>
      </c>
      <c r="K89" s="17"/>
      <c r="L89" s="17"/>
      <c r="M89" s="17"/>
      <c r="N89" s="17"/>
      <c r="O89" s="17">
        <v>1</v>
      </c>
      <c r="P89" s="17">
        <v>1</v>
      </c>
      <c r="Q89" s="17">
        <v>2</v>
      </c>
      <c r="R89" s="17">
        <v>2</v>
      </c>
      <c r="S89" s="17"/>
      <c r="T89" s="17"/>
      <c r="U89" s="17">
        <v>1</v>
      </c>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1"/>
      <c r="AV89" s="17"/>
      <c r="AX89" s="17">
        <v>1</v>
      </c>
      <c r="AY89" s="17"/>
      <c r="AZ89" s="17"/>
      <c r="BA89" s="17"/>
      <c r="BB89" s="17"/>
      <c r="BC89" s="17"/>
      <c r="BD89" s="17"/>
      <c r="BE89" s="17"/>
      <c r="BF89" s="17"/>
      <c r="BG89" s="11"/>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row>
    <row r="90" spans="1:90" s="12" customFormat="1" x14ac:dyDescent="0.3">
      <c r="A90" s="39" t="s">
        <v>591</v>
      </c>
      <c r="B90" s="17">
        <v>86</v>
      </c>
      <c r="C90" s="17">
        <v>80</v>
      </c>
      <c r="D90" s="17"/>
      <c r="E90" s="17"/>
      <c r="F90" s="17">
        <v>1</v>
      </c>
      <c r="G90" s="17"/>
      <c r="H90" s="17"/>
      <c r="I90" s="17">
        <v>4</v>
      </c>
      <c r="J90" s="17">
        <v>4</v>
      </c>
      <c r="K90" s="17"/>
      <c r="L90" s="17"/>
      <c r="M90" s="17"/>
      <c r="N90" s="17"/>
      <c r="O90" s="17">
        <v>1</v>
      </c>
      <c r="P90" s="17">
        <v>1</v>
      </c>
      <c r="Q90" s="17">
        <v>2</v>
      </c>
      <c r="R90" s="17">
        <v>2</v>
      </c>
      <c r="S90" s="17"/>
      <c r="T90" s="17"/>
      <c r="U90" s="17">
        <v>1</v>
      </c>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1"/>
      <c r="AV90" s="17"/>
      <c r="AX90" s="17">
        <v>1</v>
      </c>
      <c r="AY90" s="17"/>
      <c r="AZ90" s="17"/>
      <c r="BA90" s="17"/>
      <c r="BB90" s="17"/>
      <c r="BC90" s="17"/>
      <c r="BD90" s="17"/>
      <c r="BE90" s="17"/>
      <c r="BF90" s="17"/>
      <c r="BG90" s="11"/>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row>
    <row r="91" spans="1:90" s="17" customFormat="1" x14ac:dyDescent="0.3">
      <c r="A91" s="39" t="s">
        <v>591</v>
      </c>
      <c r="B91" s="17">
        <v>87</v>
      </c>
      <c r="C91" s="17">
        <v>80</v>
      </c>
      <c r="F91" s="17">
        <v>1</v>
      </c>
      <c r="I91" s="17">
        <v>4</v>
      </c>
      <c r="J91" s="17">
        <v>4</v>
      </c>
      <c r="O91" s="17">
        <v>1</v>
      </c>
      <c r="P91" s="17">
        <v>1</v>
      </c>
      <c r="Q91" s="17">
        <v>2</v>
      </c>
      <c r="R91" s="17">
        <v>2</v>
      </c>
      <c r="U91" s="17">
        <v>1</v>
      </c>
      <c r="AU91" s="11"/>
      <c r="AX91" s="17">
        <v>1</v>
      </c>
      <c r="BG91" s="11"/>
    </row>
    <row r="92" spans="1:90" s="17" customFormat="1" x14ac:dyDescent="0.3">
      <c r="A92" s="39" t="s">
        <v>591</v>
      </c>
      <c r="B92" s="17">
        <v>88</v>
      </c>
      <c r="C92" s="17">
        <v>80</v>
      </c>
      <c r="F92" s="17">
        <v>1</v>
      </c>
      <c r="I92" s="17">
        <v>4</v>
      </c>
      <c r="J92" s="17">
        <v>4</v>
      </c>
      <c r="O92" s="17">
        <v>1</v>
      </c>
      <c r="P92" s="17">
        <v>1</v>
      </c>
      <c r="Q92" s="17">
        <v>2</v>
      </c>
      <c r="R92" s="17">
        <v>2</v>
      </c>
      <c r="U92" s="17">
        <v>1</v>
      </c>
      <c r="AU92" s="11"/>
      <c r="AX92" s="17">
        <v>1</v>
      </c>
      <c r="BG92" s="11"/>
    </row>
    <row r="93" spans="1:90" s="17" customFormat="1" x14ac:dyDescent="0.3">
      <c r="A93" s="39" t="s">
        <v>591</v>
      </c>
      <c r="B93" s="17">
        <v>89</v>
      </c>
      <c r="C93" s="17">
        <v>80</v>
      </c>
      <c r="F93" s="17">
        <v>1</v>
      </c>
      <c r="I93" s="17">
        <v>4</v>
      </c>
      <c r="J93" s="17">
        <v>4</v>
      </c>
      <c r="O93" s="17">
        <v>1</v>
      </c>
      <c r="P93" s="17">
        <v>1</v>
      </c>
      <c r="Q93" s="17">
        <v>2</v>
      </c>
      <c r="R93" s="17">
        <v>2</v>
      </c>
      <c r="U93" s="17">
        <v>1</v>
      </c>
      <c r="AU93" s="11"/>
      <c r="AX93" s="17">
        <v>1</v>
      </c>
      <c r="BG93" s="11"/>
    </row>
    <row r="94" spans="1:90" s="17" customFormat="1" x14ac:dyDescent="0.3">
      <c r="A94" s="19" t="s">
        <v>551</v>
      </c>
      <c r="B94" s="17">
        <v>90</v>
      </c>
      <c r="C94" s="17">
        <v>80</v>
      </c>
      <c r="F94" s="17">
        <v>1</v>
      </c>
      <c r="I94" s="17">
        <v>3</v>
      </c>
      <c r="J94" s="17">
        <v>3</v>
      </c>
      <c r="O94" s="17">
        <v>2</v>
      </c>
      <c r="Q94" s="17">
        <v>4</v>
      </c>
      <c r="R94" s="17">
        <v>4</v>
      </c>
      <c r="V94" s="17">
        <v>1</v>
      </c>
      <c r="W94" s="17">
        <v>1</v>
      </c>
      <c r="X94" s="17">
        <v>4</v>
      </c>
      <c r="Y94" s="17">
        <v>4</v>
      </c>
      <c r="Z94" s="17">
        <v>6</v>
      </c>
      <c r="AA94" s="17">
        <v>6</v>
      </c>
      <c r="AB94" s="17">
        <v>2</v>
      </c>
      <c r="AG94" s="17">
        <v>1</v>
      </c>
      <c r="AH94" s="17">
        <v>3</v>
      </c>
      <c r="AP94" s="17">
        <v>30</v>
      </c>
      <c r="AQ94" s="17">
        <v>6</v>
      </c>
      <c r="AR94" s="17">
        <v>2</v>
      </c>
      <c r="AS94" s="17">
        <v>2</v>
      </c>
      <c r="AT94" s="17">
        <v>2</v>
      </c>
      <c r="AU94" s="11"/>
      <c r="AZ94" s="17">
        <v>1</v>
      </c>
      <c r="BE94" s="17">
        <v>2</v>
      </c>
      <c r="BG94" s="11"/>
    </row>
    <row r="95" spans="1:90" s="17" customFormat="1" x14ac:dyDescent="0.3">
      <c r="A95" s="39" t="s">
        <v>591</v>
      </c>
      <c r="B95" s="17">
        <v>91</v>
      </c>
      <c r="C95" s="17">
        <v>80</v>
      </c>
      <c r="F95" s="17">
        <v>1</v>
      </c>
      <c r="I95" s="17">
        <v>4</v>
      </c>
      <c r="J95" s="17">
        <v>4</v>
      </c>
      <c r="O95" s="17">
        <v>1</v>
      </c>
      <c r="P95" s="17">
        <v>1</v>
      </c>
      <c r="Q95" s="17">
        <v>2</v>
      </c>
      <c r="R95" s="17">
        <v>2</v>
      </c>
      <c r="U95" s="17">
        <v>1</v>
      </c>
      <c r="AU95" s="11"/>
      <c r="AX95" s="17">
        <v>1</v>
      </c>
      <c r="BG95" s="11"/>
    </row>
    <row r="96" spans="1:90" s="17" customFormat="1" x14ac:dyDescent="0.3">
      <c r="A96" s="39" t="s">
        <v>591</v>
      </c>
      <c r="B96" s="17">
        <v>92</v>
      </c>
      <c r="C96" s="17">
        <v>40</v>
      </c>
      <c r="F96" s="17">
        <v>1</v>
      </c>
      <c r="I96" s="17">
        <v>4</v>
      </c>
      <c r="J96" s="17">
        <v>4</v>
      </c>
      <c r="O96" s="17">
        <v>1</v>
      </c>
      <c r="P96" s="17">
        <v>1</v>
      </c>
      <c r="Q96" s="17">
        <v>2</v>
      </c>
      <c r="R96" s="17">
        <v>2</v>
      </c>
      <c r="U96" s="17">
        <v>1</v>
      </c>
      <c r="AU96" s="11"/>
      <c r="AX96" s="17">
        <v>1</v>
      </c>
      <c r="BG96" s="11"/>
    </row>
    <row r="97" spans="1:64" s="17" customFormat="1" x14ac:dyDescent="0.3">
      <c r="A97" s="38" t="s">
        <v>599</v>
      </c>
      <c r="B97" s="17">
        <v>93</v>
      </c>
      <c r="C97" s="17">
        <v>56.78</v>
      </c>
      <c r="E97" s="17">
        <v>1</v>
      </c>
      <c r="I97" s="31">
        <v>4</v>
      </c>
      <c r="J97" s="31">
        <v>4</v>
      </c>
      <c r="K97" s="31"/>
      <c r="L97" s="31"/>
      <c r="M97" s="31"/>
      <c r="N97" s="31"/>
      <c r="O97" s="31">
        <v>3</v>
      </c>
      <c r="P97" s="31">
        <v>1</v>
      </c>
      <c r="Q97" s="31">
        <v>6</v>
      </c>
      <c r="R97" s="31">
        <v>6</v>
      </c>
      <c r="S97" s="31"/>
      <c r="T97" s="31"/>
      <c r="U97" s="31">
        <v>1</v>
      </c>
      <c r="V97" s="31">
        <v>1</v>
      </c>
      <c r="W97" s="31">
        <v>1</v>
      </c>
      <c r="X97" s="31">
        <v>3</v>
      </c>
      <c r="Y97" s="31"/>
      <c r="Z97" s="31">
        <v>3</v>
      </c>
      <c r="AA97" s="31">
        <v>3</v>
      </c>
      <c r="AB97" s="31"/>
      <c r="AC97" s="31"/>
      <c r="AD97" s="31"/>
      <c r="AE97" s="31"/>
      <c r="AF97" s="31"/>
      <c r="AG97" s="31"/>
      <c r="AH97" s="31"/>
      <c r="AI97" s="31"/>
      <c r="AJ97" s="31"/>
      <c r="AK97" s="31"/>
      <c r="AL97" s="31"/>
      <c r="AM97" s="31"/>
      <c r="AN97" s="31"/>
      <c r="AO97" s="31"/>
      <c r="AP97" s="31">
        <v>15</v>
      </c>
      <c r="AQ97" s="31">
        <v>3</v>
      </c>
      <c r="AR97" s="31">
        <v>1</v>
      </c>
      <c r="AS97" s="31">
        <v>1</v>
      </c>
      <c r="AT97" s="31">
        <v>1</v>
      </c>
      <c r="AU97" s="31"/>
      <c r="AV97" s="31">
        <v>1</v>
      </c>
      <c r="AW97" s="31"/>
      <c r="AX97" s="31"/>
      <c r="AY97" s="31"/>
      <c r="AZ97" s="31"/>
      <c r="BA97" s="31"/>
      <c r="BB97" s="31"/>
      <c r="BC97" s="31"/>
      <c r="BD97" s="31"/>
      <c r="BE97" s="31">
        <v>1</v>
      </c>
      <c r="BF97" s="31"/>
      <c r="BG97" s="31"/>
      <c r="BH97" s="31">
        <v>1</v>
      </c>
      <c r="BI97" s="31">
        <v>1</v>
      </c>
      <c r="BJ97" s="31">
        <v>1</v>
      </c>
      <c r="BK97" s="31"/>
      <c r="BL97" s="31"/>
    </row>
    <row r="98" spans="1:64" s="17" customFormat="1" x14ac:dyDescent="0.3">
      <c r="A98" s="19"/>
      <c r="B98" s="17">
        <v>94</v>
      </c>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row>
    <row r="99" spans="1:64" s="17" customFormat="1" x14ac:dyDescent="0.3">
      <c r="A99" s="19"/>
      <c r="B99" s="17">
        <v>95</v>
      </c>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7" customFormat="1" x14ac:dyDescent="0.3">
      <c r="A100" s="39" t="s">
        <v>591</v>
      </c>
      <c r="B100" s="19" t="s">
        <v>523</v>
      </c>
      <c r="C100" s="17">
        <v>80</v>
      </c>
      <c r="F100" s="17">
        <v>1</v>
      </c>
      <c r="I100" s="17">
        <v>4</v>
      </c>
      <c r="J100" s="17">
        <v>4</v>
      </c>
      <c r="O100" s="17">
        <v>1</v>
      </c>
      <c r="P100" s="17">
        <v>1</v>
      </c>
      <c r="Q100" s="17">
        <v>2</v>
      </c>
      <c r="R100" s="17">
        <v>2</v>
      </c>
      <c r="U100" s="17">
        <v>1</v>
      </c>
      <c r="AU100" s="11"/>
      <c r="AX100" s="17">
        <v>1</v>
      </c>
      <c r="BG100" s="11"/>
    </row>
    <row r="101" spans="1:64" s="17" customFormat="1" x14ac:dyDescent="0.3">
      <c r="A101" s="39" t="s">
        <v>591</v>
      </c>
      <c r="B101" s="19" t="s">
        <v>524</v>
      </c>
      <c r="C101" s="17">
        <v>80</v>
      </c>
      <c r="F101" s="17">
        <v>1</v>
      </c>
      <c r="I101" s="17">
        <v>4</v>
      </c>
      <c r="J101" s="17">
        <v>4</v>
      </c>
      <c r="O101" s="17">
        <v>1</v>
      </c>
      <c r="P101" s="17">
        <v>1</v>
      </c>
      <c r="Q101" s="17">
        <v>2</v>
      </c>
      <c r="R101" s="17">
        <v>2</v>
      </c>
      <c r="U101" s="17">
        <v>1</v>
      </c>
      <c r="AU101" s="11"/>
      <c r="AX101" s="17">
        <v>1</v>
      </c>
      <c r="BG101" s="11"/>
    </row>
    <row r="102" spans="1:64" s="17" customFormat="1" x14ac:dyDescent="0.3">
      <c r="A102" s="39" t="s">
        <v>591</v>
      </c>
      <c r="B102" s="19" t="s">
        <v>525</v>
      </c>
      <c r="C102" s="17">
        <v>80</v>
      </c>
      <c r="F102" s="17">
        <v>1</v>
      </c>
      <c r="I102" s="17">
        <v>4</v>
      </c>
      <c r="J102" s="17">
        <v>4</v>
      </c>
      <c r="O102" s="17">
        <v>1</v>
      </c>
      <c r="P102" s="17">
        <v>1</v>
      </c>
      <c r="Q102" s="17">
        <v>2</v>
      </c>
      <c r="R102" s="17">
        <v>2</v>
      </c>
      <c r="U102" s="17">
        <v>1</v>
      </c>
      <c r="AU102" s="11"/>
      <c r="AX102" s="17">
        <v>1</v>
      </c>
      <c r="BG102" s="11"/>
    </row>
    <row r="103" spans="1:64" s="17" customFormat="1" x14ac:dyDescent="0.3">
      <c r="A103" s="39" t="s">
        <v>591</v>
      </c>
      <c r="B103" s="19" t="s">
        <v>526</v>
      </c>
      <c r="C103" s="17">
        <v>80</v>
      </c>
      <c r="F103" s="17">
        <v>1</v>
      </c>
      <c r="I103" s="17">
        <v>4</v>
      </c>
      <c r="J103" s="17">
        <v>4</v>
      </c>
      <c r="O103" s="17">
        <v>1</v>
      </c>
      <c r="P103" s="17">
        <v>1</v>
      </c>
      <c r="Q103" s="17">
        <v>2</v>
      </c>
      <c r="R103" s="17">
        <v>2</v>
      </c>
      <c r="U103" s="17">
        <v>1</v>
      </c>
      <c r="AU103" s="11"/>
      <c r="AX103" s="17">
        <v>1</v>
      </c>
      <c r="BG103" s="11"/>
    </row>
    <row r="104" spans="1:64" s="17" customFormat="1" x14ac:dyDescent="0.3">
      <c r="A104" s="19" t="s">
        <v>484</v>
      </c>
      <c r="B104" s="19" t="s">
        <v>527</v>
      </c>
      <c r="C104" s="17">
        <v>80</v>
      </c>
      <c r="E104" s="17">
        <v>1</v>
      </c>
      <c r="O104" s="17">
        <v>2</v>
      </c>
      <c r="Q104" s="17">
        <v>4</v>
      </c>
      <c r="R104" s="17">
        <v>4</v>
      </c>
      <c r="V104" s="17">
        <v>1</v>
      </c>
      <c r="W104" s="17">
        <v>1</v>
      </c>
      <c r="X104" s="17">
        <v>4</v>
      </c>
      <c r="Z104" s="17">
        <v>3</v>
      </c>
      <c r="AA104" s="17">
        <v>3</v>
      </c>
      <c r="AB104" s="17">
        <v>1</v>
      </c>
      <c r="AP104" s="17">
        <v>15</v>
      </c>
      <c r="AQ104" s="17">
        <v>3</v>
      </c>
      <c r="AR104" s="17">
        <v>1</v>
      </c>
      <c r="AS104" s="17">
        <v>1</v>
      </c>
      <c r="AT104" s="17">
        <v>1</v>
      </c>
      <c r="AU104" s="11"/>
      <c r="AV104" s="17">
        <v>1</v>
      </c>
      <c r="BE104" s="17">
        <v>1</v>
      </c>
      <c r="BG104" s="11"/>
      <c r="BH104" s="17">
        <v>1</v>
      </c>
      <c r="BI104" s="17">
        <v>1</v>
      </c>
      <c r="BJ104" s="17">
        <v>1</v>
      </c>
    </row>
    <row r="105" spans="1:64" s="17" customFormat="1" x14ac:dyDescent="0.3">
      <c r="A105" s="19" t="s">
        <v>530</v>
      </c>
      <c r="B105" s="19" t="s">
        <v>528</v>
      </c>
      <c r="C105" s="17">
        <v>70</v>
      </c>
      <c r="AU105" s="11"/>
      <c r="BG105" s="11"/>
    </row>
    <row r="106" spans="1:64" s="17" customFormat="1" x14ac:dyDescent="0.3">
      <c r="A106" s="19" t="s">
        <v>530</v>
      </c>
      <c r="B106" s="19" t="s">
        <v>529</v>
      </c>
      <c r="C106" s="17">
        <v>40</v>
      </c>
      <c r="AU106" s="11"/>
      <c r="BG106" s="11"/>
    </row>
    <row r="107" spans="1:64" s="17" customFormat="1" x14ac:dyDescent="0.3">
      <c r="A107" s="39" t="s">
        <v>591</v>
      </c>
      <c r="B107" s="19" t="s">
        <v>532</v>
      </c>
      <c r="C107" s="17">
        <v>20</v>
      </c>
      <c r="F107" s="17">
        <v>1</v>
      </c>
      <c r="I107" s="17">
        <v>4</v>
      </c>
      <c r="J107" s="17">
        <v>4</v>
      </c>
      <c r="O107" s="17">
        <v>1</v>
      </c>
      <c r="P107" s="17">
        <v>1</v>
      </c>
      <c r="Q107" s="17">
        <v>2</v>
      </c>
      <c r="R107" s="17">
        <v>2</v>
      </c>
      <c r="U107" s="17">
        <v>1</v>
      </c>
      <c r="AU107" s="11"/>
      <c r="AX107" s="17">
        <v>1</v>
      </c>
      <c r="BG107" s="11"/>
    </row>
    <row r="108" spans="1:64" s="17" customFormat="1" x14ac:dyDescent="0.3">
      <c r="A108" s="38" t="s">
        <v>600</v>
      </c>
      <c r="B108" s="19" t="s">
        <v>533</v>
      </c>
      <c r="C108" s="17">
        <v>60</v>
      </c>
      <c r="F108" s="17">
        <v>1</v>
      </c>
      <c r="I108" s="17">
        <v>4</v>
      </c>
      <c r="J108" s="17">
        <v>4</v>
      </c>
      <c r="O108" s="17">
        <v>1</v>
      </c>
      <c r="P108" s="17">
        <v>1</v>
      </c>
      <c r="Q108" s="17">
        <v>2</v>
      </c>
      <c r="R108" s="17">
        <v>2</v>
      </c>
      <c r="U108" s="17">
        <v>3</v>
      </c>
      <c r="AU108" s="11"/>
      <c r="AX108" s="17">
        <v>1</v>
      </c>
      <c r="BG108" s="11"/>
    </row>
    <row r="109" spans="1:64" s="17" customFormat="1" x14ac:dyDescent="0.3">
      <c r="A109" s="39" t="s">
        <v>591</v>
      </c>
      <c r="B109" s="19" t="s">
        <v>534</v>
      </c>
      <c r="C109" s="17">
        <v>80</v>
      </c>
      <c r="F109" s="17">
        <v>1</v>
      </c>
      <c r="I109" s="17">
        <v>4</v>
      </c>
      <c r="J109" s="17">
        <v>4</v>
      </c>
      <c r="O109" s="17">
        <v>1</v>
      </c>
      <c r="P109" s="17">
        <v>1</v>
      </c>
      <c r="Q109" s="17">
        <v>2</v>
      </c>
      <c r="R109" s="17">
        <v>2</v>
      </c>
      <c r="U109" s="17">
        <v>1</v>
      </c>
      <c r="AU109" s="11"/>
      <c r="AX109" s="17">
        <v>1</v>
      </c>
      <c r="BG109" s="11"/>
    </row>
    <row r="110" spans="1:64" s="17" customFormat="1" x14ac:dyDescent="0.3">
      <c r="A110" s="39" t="s">
        <v>591</v>
      </c>
      <c r="B110" s="19" t="s">
        <v>535</v>
      </c>
      <c r="C110" s="17">
        <v>80</v>
      </c>
      <c r="F110" s="17">
        <v>1</v>
      </c>
      <c r="I110" s="17">
        <v>4</v>
      </c>
      <c r="J110" s="17">
        <v>4</v>
      </c>
      <c r="O110" s="17">
        <v>1</v>
      </c>
      <c r="P110" s="17">
        <v>1</v>
      </c>
      <c r="Q110" s="17">
        <v>2</v>
      </c>
      <c r="R110" s="17">
        <v>2</v>
      </c>
      <c r="U110" s="17">
        <v>1</v>
      </c>
      <c r="AU110" s="11"/>
      <c r="AX110" s="17">
        <v>1</v>
      </c>
      <c r="BG110" s="11"/>
    </row>
    <row r="111" spans="1:64" s="17" customFormat="1" x14ac:dyDescent="0.3">
      <c r="A111" s="39" t="s">
        <v>591</v>
      </c>
      <c r="B111" s="19" t="s">
        <v>536</v>
      </c>
      <c r="C111" s="17">
        <v>80</v>
      </c>
      <c r="F111" s="17">
        <v>1</v>
      </c>
      <c r="I111" s="17">
        <v>4</v>
      </c>
      <c r="J111" s="17">
        <v>4</v>
      </c>
      <c r="O111" s="17">
        <v>1</v>
      </c>
      <c r="P111" s="17">
        <v>1</v>
      </c>
      <c r="Q111" s="17">
        <v>2</v>
      </c>
      <c r="R111" s="17">
        <v>2</v>
      </c>
      <c r="U111" s="17">
        <v>1</v>
      </c>
      <c r="AU111" s="11"/>
      <c r="AX111" s="17">
        <v>1</v>
      </c>
      <c r="BG111" s="11"/>
    </row>
    <row r="112" spans="1:64" s="17" customFormat="1" x14ac:dyDescent="0.3">
      <c r="A112" s="39" t="s">
        <v>591</v>
      </c>
      <c r="B112" s="19" t="s">
        <v>537</v>
      </c>
      <c r="C112" s="17">
        <v>80</v>
      </c>
      <c r="F112" s="17">
        <v>1</v>
      </c>
      <c r="I112" s="17">
        <v>4</v>
      </c>
      <c r="J112" s="17">
        <v>4</v>
      </c>
      <c r="O112" s="17">
        <v>1</v>
      </c>
      <c r="P112" s="17">
        <v>1</v>
      </c>
      <c r="Q112" s="17">
        <v>2</v>
      </c>
      <c r="R112" s="17">
        <v>2</v>
      </c>
      <c r="U112" s="17">
        <v>1</v>
      </c>
      <c r="AU112" s="11"/>
      <c r="AX112" s="17">
        <v>1</v>
      </c>
      <c r="BG112" s="11"/>
    </row>
    <row r="113" spans="1:64" s="17" customFormat="1" x14ac:dyDescent="0.3">
      <c r="A113" s="39" t="s">
        <v>591</v>
      </c>
      <c r="B113" s="19" t="s">
        <v>538</v>
      </c>
      <c r="C113" s="17">
        <v>80</v>
      </c>
      <c r="F113" s="17">
        <v>1</v>
      </c>
      <c r="I113" s="17">
        <v>4</v>
      </c>
      <c r="J113" s="17">
        <v>4</v>
      </c>
      <c r="O113" s="17">
        <v>1</v>
      </c>
      <c r="P113" s="17">
        <v>1</v>
      </c>
      <c r="Q113" s="17">
        <v>2</v>
      </c>
      <c r="R113" s="17">
        <v>2</v>
      </c>
      <c r="U113" s="17">
        <v>1</v>
      </c>
      <c r="AU113" s="11"/>
      <c r="AX113" s="17">
        <v>1</v>
      </c>
      <c r="BG113" s="11"/>
    </row>
    <row r="114" spans="1:64" s="17" customFormat="1" x14ac:dyDescent="0.3">
      <c r="A114" s="39" t="s">
        <v>591</v>
      </c>
      <c r="B114" s="19" t="s">
        <v>539</v>
      </c>
      <c r="C114" s="17">
        <v>80</v>
      </c>
      <c r="F114" s="17">
        <v>1</v>
      </c>
      <c r="I114" s="17">
        <v>4</v>
      </c>
      <c r="J114" s="17">
        <v>4</v>
      </c>
      <c r="O114" s="17">
        <v>1</v>
      </c>
      <c r="P114" s="17">
        <v>1</v>
      </c>
      <c r="Q114" s="17">
        <v>2</v>
      </c>
      <c r="R114" s="17">
        <v>2</v>
      </c>
      <c r="U114" s="17">
        <v>1</v>
      </c>
      <c r="AU114" s="11"/>
      <c r="AX114" s="17">
        <v>1</v>
      </c>
      <c r="BG114" s="11"/>
    </row>
    <row r="115" spans="1:64" s="17" customFormat="1" x14ac:dyDescent="0.3">
      <c r="A115" s="38" t="s">
        <v>598</v>
      </c>
      <c r="B115" s="19" t="s">
        <v>540</v>
      </c>
      <c r="C115" s="17">
        <v>80</v>
      </c>
      <c r="E115" s="17">
        <v>1</v>
      </c>
      <c r="I115" s="17">
        <v>4</v>
      </c>
      <c r="J115" s="17">
        <v>4</v>
      </c>
      <c r="O115" s="17">
        <v>3</v>
      </c>
      <c r="P115" s="17">
        <v>1</v>
      </c>
      <c r="Q115" s="17">
        <v>6</v>
      </c>
      <c r="R115" s="17">
        <v>6</v>
      </c>
      <c r="U115" s="17">
        <v>1</v>
      </c>
      <c r="V115" s="17">
        <v>1</v>
      </c>
      <c r="W115" s="17">
        <v>1</v>
      </c>
      <c r="X115" s="17">
        <v>4</v>
      </c>
      <c r="Z115" s="17">
        <v>3</v>
      </c>
      <c r="AB115" s="17">
        <v>4</v>
      </c>
      <c r="AC115" s="17">
        <v>3</v>
      </c>
      <c r="AD115" s="17">
        <v>3</v>
      </c>
      <c r="AF115" s="17">
        <v>3</v>
      </c>
      <c r="AL115" s="17">
        <v>6</v>
      </c>
      <c r="AM115" s="17">
        <v>6</v>
      </c>
      <c r="AP115" s="17">
        <v>15</v>
      </c>
      <c r="AQ115" s="17">
        <v>3</v>
      </c>
      <c r="AR115" s="17">
        <v>1</v>
      </c>
      <c r="AS115" s="17">
        <v>1</v>
      </c>
      <c r="AT115" s="17">
        <v>1</v>
      </c>
      <c r="AU115" s="11"/>
      <c r="AV115" s="17">
        <v>1</v>
      </c>
      <c r="AX115" s="17">
        <v>1</v>
      </c>
      <c r="BE115" s="17">
        <v>1</v>
      </c>
      <c r="BG115" s="11"/>
    </row>
    <row r="116" spans="1:64" s="17" customFormat="1" x14ac:dyDescent="0.3">
      <c r="A116" s="39" t="s">
        <v>591</v>
      </c>
      <c r="B116" s="19" t="s">
        <v>541</v>
      </c>
      <c r="C116" s="17">
        <v>80</v>
      </c>
      <c r="F116" s="17">
        <v>1</v>
      </c>
      <c r="I116" s="17">
        <v>4</v>
      </c>
      <c r="J116" s="17">
        <v>4</v>
      </c>
      <c r="O116" s="17">
        <v>1</v>
      </c>
      <c r="P116" s="17">
        <v>1</v>
      </c>
      <c r="Q116" s="17">
        <v>2</v>
      </c>
      <c r="R116" s="17">
        <v>2</v>
      </c>
      <c r="U116" s="17">
        <v>1</v>
      </c>
      <c r="AU116" s="11"/>
      <c r="AX116" s="17">
        <v>1</v>
      </c>
      <c r="BG116" s="11"/>
    </row>
    <row r="117" spans="1:64" s="17" customFormat="1" x14ac:dyDescent="0.3">
      <c r="A117" s="39" t="s">
        <v>591</v>
      </c>
      <c r="B117" s="19" t="s">
        <v>542</v>
      </c>
      <c r="C117" s="17">
        <v>80</v>
      </c>
      <c r="F117" s="17">
        <v>1</v>
      </c>
      <c r="I117" s="17">
        <v>4</v>
      </c>
      <c r="J117" s="17">
        <v>4</v>
      </c>
      <c r="O117" s="17">
        <v>1</v>
      </c>
      <c r="P117" s="17">
        <v>1</v>
      </c>
      <c r="Q117" s="17">
        <v>2</v>
      </c>
      <c r="R117" s="17">
        <v>2</v>
      </c>
      <c r="U117" s="17">
        <v>1</v>
      </c>
      <c r="AU117" s="11"/>
      <c r="AX117" s="17">
        <v>1</v>
      </c>
      <c r="BG117" s="11"/>
    </row>
    <row r="118" spans="1:64" s="17" customFormat="1" x14ac:dyDescent="0.3">
      <c r="A118" s="19" t="s">
        <v>551</v>
      </c>
      <c r="B118" s="19" t="s">
        <v>543</v>
      </c>
      <c r="C118" s="17">
        <v>80</v>
      </c>
      <c r="F118" s="17">
        <v>1</v>
      </c>
      <c r="I118" s="17">
        <v>3</v>
      </c>
      <c r="J118" s="17">
        <v>2</v>
      </c>
      <c r="K118" s="17">
        <v>1</v>
      </c>
      <c r="O118" s="17">
        <v>2</v>
      </c>
      <c r="Q118" s="17">
        <v>4</v>
      </c>
      <c r="R118" s="17">
        <v>4</v>
      </c>
      <c r="V118" s="17">
        <v>1</v>
      </c>
      <c r="W118" s="17">
        <v>1</v>
      </c>
      <c r="X118" s="17">
        <v>4</v>
      </c>
      <c r="Y118" s="17">
        <v>4</v>
      </c>
      <c r="Z118" s="17">
        <v>6</v>
      </c>
      <c r="AA118" s="17">
        <v>6</v>
      </c>
      <c r="AB118" s="17">
        <v>2</v>
      </c>
      <c r="AH118" s="17">
        <v>3</v>
      </c>
      <c r="AP118" s="17">
        <v>30</v>
      </c>
      <c r="AQ118" s="17">
        <v>6</v>
      </c>
      <c r="AR118" s="17">
        <v>1</v>
      </c>
      <c r="AS118" s="17">
        <v>1</v>
      </c>
      <c r="AT118" s="17">
        <v>1</v>
      </c>
      <c r="AU118" s="11"/>
      <c r="AZ118" s="17">
        <v>1</v>
      </c>
      <c r="BE118" s="17">
        <v>2</v>
      </c>
      <c r="BG118" s="11"/>
    </row>
    <row r="119" spans="1:64" s="17" customFormat="1" x14ac:dyDescent="0.3">
      <c r="A119" s="43" t="s">
        <v>552</v>
      </c>
      <c r="B119" s="43" t="s">
        <v>544</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row>
    <row r="120" spans="1:64" s="12" customFormat="1" x14ac:dyDescent="0.3">
      <c r="A120" s="43" t="s">
        <v>552</v>
      </c>
      <c r="B120" s="43" t="s">
        <v>545</v>
      </c>
      <c r="C120" s="45"/>
      <c r="D120" s="45"/>
      <c r="E120" s="45"/>
      <c r="F120" s="45"/>
      <c r="G120" s="45"/>
      <c r="H120" s="45"/>
      <c r="I120" s="45"/>
      <c r="J120" s="45"/>
      <c r="K120" s="45"/>
      <c r="L120" s="45"/>
      <c r="M120" s="45"/>
      <c r="N120" s="45"/>
      <c r="O120" s="45"/>
      <c r="P120" s="45"/>
      <c r="Q120" s="45"/>
      <c r="R120" s="45"/>
      <c r="S120" s="45"/>
      <c r="T120" s="45"/>
      <c r="U120" s="46"/>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row>
    <row r="121" spans="1:64" s="12" customFormat="1" x14ac:dyDescent="0.3">
      <c r="A121" s="44" t="s">
        <v>591</v>
      </c>
      <c r="B121" s="43" t="s">
        <v>546</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row>
    <row r="122" spans="1:64" s="12" customFormat="1" x14ac:dyDescent="0.3">
      <c r="A122" s="44" t="s">
        <v>591</v>
      </c>
      <c r="B122" s="43" t="s">
        <v>547</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row>
    <row r="123" spans="1:64" s="12" customFormat="1" x14ac:dyDescent="0.3">
      <c r="A123" s="44" t="s">
        <v>591</v>
      </c>
      <c r="B123" s="43" t="s">
        <v>548</v>
      </c>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row>
    <row r="124" spans="1:64" s="12" customFormat="1" x14ac:dyDescent="0.3">
      <c r="A124" s="43" t="s">
        <v>553</v>
      </c>
      <c r="B124" s="43" t="s">
        <v>549</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row>
    <row r="125" spans="1:64" s="17" customFormat="1" x14ac:dyDescent="0.3">
      <c r="A125" s="40" t="s">
        <v>531</v>
      </c>
      <c r="B125" s="35" t="s">
        <v>564</v>
      </c>
      <c r="C125" s="17">
        <v>80</v>
      </c>
      <c r="F125" s="17">
        <v>1</v>
      </c>
      <c r="I125" s="17">
        <v>4</v>
      </c>
      <c r="J125" s="17">
        <v>4</v>
      </c>
      <c r="O125" s="17">
        <v>1</v>
      </c>
      <c r="P125" s="17">
        <v>1</v>
      </c>
      <c r="Q125" s="17">
        <v>2</v>
      </c>
      <c r="R125" s="17">
        <v>2</v>
      </c>
      <c r="U125" s="17">
        <v>1</v>
      </c>
      <c r="AU125" s="11"/>
      <c r="AX125" s="17">
        <v>1</v>
      </c>
      <c r="BG125" s="11"/>
    </row>
    <row r="126" spans="1:64" s="17" customFormat="1" x14ac:dyDescent="0.3">
      <c r="A126" s="40" t="s">
        <v>531</v>
      </c>
      <c r="B126" s="35" t="s">
        <v>565</v>
      </c>
      <c r="C126" s="17">
        <v>80</v>
      </c>
      <c r="F126" s="17">
        <v>1</v>
      </c>
      <c r="I126" s="17">
        <v>4</v>
      </c>
      <c r="J126" s="17">
        <v>4</v>
      </c>
      <c r="O126" s="17">
        <v>1</v>
      </c>
      <c r="P126" s="17">
        <v>1</v>
      </c>
      <c r="Q126" s="17">
        <v>2</v>
      </c>
      <c r="R126" s="17">
        <v>2</v>
      </c>
      <c r="U126" s="17">
        <v>1</v>
      </c>
      <c r="AU126" s="11"/>
      <c r="AX126" s="17">
        <v>1</v>
      </c>
      <c r="BG126" s="11"/>
    </row>
    <row r="127" spans="1:64" s="17" customFormat="1" x14ac:dyDescent="0.3">
      <c r="A127" s="40" t="s">
        <v>531</v>
      </c>
      <c r="B127" s="35" t="s">
        <v>566</v>
      </c>
      <c r="C127" s="17">
        <v>80</v>
      </c>
      <c r="F127" s="17">
        <v>1</v>
      </c>
      <c r="I127" s="17">
        <v>4</v>
      </c>
      <c r="J127" s="17">
        <v>4</v>
      </c>
      <c r="O127" s="17">
        <v>1</v>
      </c>
      <c r="P127" s="17">
        <v>1</v>
      </c>
      <c r="Q127" s="17">
        <v>2</v>
      </c>
      <c r="R127" s="17">
        <v>2</v>
      </c>
      <c r="U127" s="17">
        <v>1</v>
      </c>
      <c r="AU127" s="11"/>
      <c r="AX127" s="17">
        <v>1</v>
      </c>
      <c r="BG127" s="11"/>
    </row>
    <row r="128" spans="1:64" s="17" customFormat="1" x14ac:dyDescent="0.3">
      <c r="A128" s="40" t="s">
        <v>531</v>
      </c>
      <c r="B128" s="35" t="s">
        <v>567</v>
      </c>
      <c r="C128" s="17">
        <v>80</v>
      </c>
      <c r="F128" s="17">
        <v>1</v>
      </c>
      <c r="I128" s="17">
        <v>4</v>
      </c>
      <c r="J128" s="17">
        <v>4</v>
      </c>
      <c r="O128" s="17">
        <v>1</v>
      </c>
      <c r="P128" s="17">
        <v>1</v>
      </c>
      <c r="Q128" s="17">
        <v>2</v>
      </c>
      <c r="R128" s="17">
        <v>2</v>
      </c>
      <c r="U128" s="17">
        <v>1</v>
      </c>
      <c r="AP128" s="17">
        <v>15</v>
      </c>
      <c r="AQ128" s="17">
        <v>3</v>
      </c>
      <c r="AR128" s="17">
        <v>1</v>
      </c>
      <c r="AS128" s="17">
        <v>1</v>
      </c>
      <c r="AT128" s="17">
        <v>1</v>
      </c>
      <c r="AU128" s="11"/>
      <c r="AX128" s="17">
        <v>1</v>
      </c>
      <c r="BG128" s="11"/>
    </row>
    <row r="129" spans="1:62" s="17" customFormat="1" x14ac:dyDescent="0.3">
      <c r="A129" s="38" t="s">
        <v>597</v>
      </c>
      <c r="B129" s="35" t="s">
        <v>568</v>
      </c>
      <c r="C129" s="17">
        <v>80</v>
      </c>
      <c r="F129" s="17">
        <v>1</v>
      </c>
      <c r="I129" s="17">
        <v>4</v>
      </c>
      <c r="J129" s="17">
        <v>4</v>
      </c>
      <c r="O129" s="17">
        <v>1</v>
      </c>
      <c r="P129" s="17">
        <v>1</v>
      </c>
      <c r="Q129" s="17">
        <v>2</v>
      </c>
      <c r="R129" s="17">
        <v>2</v>
      </c>
      <c r="U129" s="17">
        <v>2</v>
      </c>
      <c r="Y129" s="17">
        <v>1</v>
      </c>
      <c r="Z129" s="17">
        <v>1</v>
      </c>
      <c r="AB129" s="17">
        <v>1</v>
      </c>
      <c r="AC129" s="17">
        <v>1</v>
      </c>
      <c r="AD129" s="17">
        <v>1</v>
      </c>
      <c r="AE129" s="17">
        <v>1</v>
      </c>
      <c r="AU129" s="11"/>
      <c r="AX129" s="17">
        <v>1</v>
      </c>
      <c r="BB129" s="17">
        <v>1</v>
      </c>
      <c r="BE129" s="17">
        <v>1</v>
      </c>
      <c r="BG129" s="11"/>
    </row>
    <row r="130" spans="1:62" s="31" customFormat="1" x14ac:dyDescent="0.3">
      <c r="A130" s="42" t="s">
        <v>596</v>
      </c>
      <c r="B130" s="35" t="s">
        <v>569</v>
      </c>
      <c r="C130" s="31">
        <v>80</v>
      </c>
      <c r="E130" s="31">
        <v>1</v>
      </c>
      <c r="I130" s="31">
        <v>4</v>
      </c>
      <c r="J130" s="31">
        <v>4</v>
      </c>
      <c r="O130" s="31">
        <v>3</v>
      </c>
      <c r="P130" s="31">
        <v>1</v>
      </c>
      <c r="Q130" s="31">
        <v>6</v>
      </c>
      <c r="R130" s="31">
        <v>6</v>
      </c>
      <c r="U130" s="31">
        <v>1</v>
      </c>
      <c r="V130" s="31">
        <v>1</v>
      </c>
      <c r="W130" s="31">
        <v>1</v>
      </c>
      <c r="X130" s="31">
        <v>3</v>
      </c>
      <c r="Z130" s="31">
        <v>3</v>
      </c>
      <c r="AB130" s="31">
        <v>3</v>
      </c>
      <c r="AC130" s="31">
        <v>3</v>
      </c>
      <c r="AD130" s="31">
        <v>3</v>
      </c>
      <c r="AF130" s="31">
        <v>3</v>
      </c>
      <c r="AL130" s="31">
        <v>6</v>
      </c>
      <c r="AM130" s="31">
        <v>6</v>
      </c>
      <c r="AP130" s="31">
        <v>15</v>
      </c>
      <c r="AQ130" s="31">
        <v>3</v>
      </c>
      <c r="AR130" s="31">
        <v>1</v>
      </c>
      <c r="AS130" s="31">
        <v>1</v>
      </c>
      <c r="AT130" s="31">
        <v>1</v>
      </c>
      <c r="AV130" s="31">
        <v>1</v>
      </c>
      <c r="AX130" s="36">
        <v>1</v>
      </c>
      <c r="BE130" s="31">
        <v>1</v>
      </c>
    </row>
    <row r="131" spans="1:62" s="17" customFormat="1" x14ac:dyDescent="0.3">
      <c r="A131" s="38" t="s">
        <v>595</v>
      </c>
      <c r="B131" s="35" t="s">
        <v>570</v>
      </c>
      <c r="C131" s="17">
        <v>100</v>
      </c>
      <c r="F131" s="17">
        <v>1</v>
      </c>
      <c r="I131" s="17">
        <v>4</v>
      </c>
      <c r="J131" s="17">
        <v>4</v>
      </c>
      <c r="O131" s="17">
        <v>1</v>
      </c>
      <c r="P131" s="17">
        <v>1</v>
      </c>
      <c r="Q131" s="17">
        <v>2</v>
      </c>
      <c r="R131" s="17">
        <v>2</v>
      </c>
      <c r="U131" s="17">
        <v>1</v>
      </c>
      <c r="AP131" s="17">
        <v>15</v>
      </c>
      <c r="AQ131" s="17">
        <v>3</v>
      </c>
      <c r="AR131" s="17">
        <v>1</v>
      </c>
      <c r="AS131" s="17">
        <v>1</v>
      </c>
      <c r="AT131" s="17">
        <v>1</v>
      </c>
      <c r="AU131" s="11"/>
      <c r="AX131" s="17">
        <v>1</v>
      </c>
      <c r="BC131" s="17">
        <v>1</v>
      </c>
      <c r="BE131" s="17">
        <v>1</v>
      </c>
      <c r="BG131" s="11"/>
      <c r="BH131" s="17">
        <v>1</v>
      </c>
      <c r="BI131" s="17">
        <v>1</v>
      </c>
      <c r="BJ131" s="17">
        <v>1</v>
      </c>
    </row>
    <row r="132" spans="1:62" s="17" customFormat="1" x14ac:dyDescent="0.3">
      <c r="A132" s="38" t="s">
        <v>594</v>
      </c>
      <c r="B132" s="35" t="s">
        <v>571</v>
      </c>
      <c r="C132" s="17">
        <v>40</v>
      </c>
      <c r="F132" s="17">
        <v>1</v>
      </c>
      <c r="I132" s="17">
        <v>4</v>
      </c>
      <c r="J132" s="17">
        <v>4</v>
      </c>
      <c r="O132" s="17">
        <v>1</v>
      </c>
      <c r="P132" s="17">
        <v>1</v>
      </c>
      <c r="Q132" s="17">
        <v>2</v>
      </c>
      <c r="R132" s="17">
        <v>2</v>
      </c>
      <c r="U132" s="17">
        <v>3</v>
      </c>
      <c r="AC132" s="17">
        <v>1</v>
      </c>
      <c r="AD132" s="17">
        <v>1</v>
      </c>
      <c r="AE132" s="17">
        <v>1</v>
      </c>
      <c r="AU132" s="11"/>
      <c r="AX132" s="17">
        <v>1</v>
      </c>
      <c r="BD132" s="17">
        <v>1</v>
      </c>
      <c r="BG132" s="11"/>
      <c r="BH132" s="17">
        <v>1</v>
      </c>
      <c r="BI132" s="17">
        <v>1</v>
      </c>
      <c r="BJ132" s="17">
        <v>1</v>
      </c>
    </row>
    <row r="133" spans="1:62" s="17" customFormat="1" x14ac:dyDescent="0.3">
      <c r="A133" s="38" t="s">
        <v>592</v>
      </c>
      <c r="B133" s="35" t="s">
        <v>572</v>
      </c>
      <c r="C133" s="17">
        <v>40</v>
      </c>
      <c r="F133" s="17">
        <v>1</v>
      </c>
      <c r="I133" s="17">
        <v>4</v>
      </c>
      <c r="J133" s="17">
        <v>4</v>
      </c>
      <c r="O133" s="17">
        <v>1</v>
      </c>
      <c r="P133" s="17">
        <v>1</v>
      </c>
      <c r="Q133" s="17">
        <v>2</v>
      </c>
      <c r="R133" s="17">
        <v>2</v>
      </c>
      <c r="U133" s="17">
        <v>1</v>
      </c>
      <c r="AU133" s="11"/>
      <c r="AX133" s="17">
        <v>1</v>
      </c>
      <c r="BD133" s="17">
        <v>1</v>
      </c>
      <c r="BG133" s="11"/>
      <c r="BH133" s="17">
        <v>1</v>
      </c>
      <c r="BI133" s="17">
        <v>1</v>
      </c>
      <c r="BJ133" s="17">
        <v>1</v>
      </c>
    </row>
    <row r="134" spans="1:62" s="17" customFormat="1" x14ac:dyDescent="0.3">
      <c r="A134" s="38" t="s">
        <v>592</v>
      </c>
      <c r="B134" s="35" t="s">
        <v>573</v>
      </c>
      <c r="C134" s="17">
        <v>40</v>
      </c>
      <c r="F134" s="17">
        <v>1</v>
      </c>
      <c r="I134" s="17">
        <v>4</v>
      </c>
      <c r="J134" s="17">
        <v>4</v>
      </c>
      <c r="O134" s="17">
        <v>1</v>
      </c>
      <c r="P134" s="17">
        <v>1</v>
      </c>
      <c r="Q134" s="17">
        <v>2</v>
      </c>
      <c r="R134" s="17">
        <v>2</v>
      </c>
      <c r="U134" s="17">
        <v>1</v>
      </c>
      <c r="AU134" s="11"/>
      <c r="AX134" s="17">
        <v>1</v>
      </c>
      <c r="BD134" s="17">
        <v>1</v>
      </c>
      <c r="BG134" s="11"/>
      <c r="BH134" s="17">
        <v>1</v>
      </c>
      <c r="BI134" s="17">
        <v>1</v>
      </c>
      <c r="BJ134" s="17">
        <v>1</v>
      </c>
    </row>
    <row r="135" spans="1:62" s="17" customFormat="1" x14ac:dyDescent="0.3">
      <c r="A135" s="38" t="s">
        <v>593</v>
      </c>
      <c r="B135" s="35" t="s">
        <v>574</v>
      </c>
      <c r="C135" s="17">
        <v>40</v>
      </c>
      <c r="F135" s="17">
        <v>1</v>
      </c>
      <c r="I135" s="17">
        <v>4</v>
      </c>
      <c r="J135" s="17">
        <v>4</v>
      </c>
      <c r="O135" s="17">
        <v>1</v>
      </c>
      <c r="P135" s="17">
        <v>1</v>
      </c>
      <c r="Q135" s="17">
        <v>2</v>
      </c>
      <c r="R135" s="17">
        <v>2</v>
      </c>
      <c r="U135" s="17">
        <v>3</v>
      </c>
      <c r="AC135" s="17">
        <v>1</v>
      </c>
      <c r="AD135" s="17">
        <v>1</v>
      </c>
      <c r="AE135" s="17">
        <v>1</v>
      </c>
      <c r="AU135" s="11"/>
      <c r="AX135" s="17">
        <v>1</v>
      </c>
      <c r="BD135" s="17">
        <v>1</v>
      </c>
      <c r="BG135" s="11"/>
      <c r="BH135" s="17">
        <v>1</v>
      </c>
      <c r="BI135" s="17">
        <v>1</v>
      </c>
      <c r="BJ135" s="17">
        <v>1</v>
      </c>
    </row>
    <row r="136" spans="1:62" s="17" customFormat="1" x14ac:dyDescent="0.3">
      <c r="A136" s="39" t="s">
        <v>592</v>
      </c>
      <c r="B136" s="35" t="s">
        <v>576</v>
      </c>
      <c r="C136" s="17">
        <v>40</v>
      </c>
      <c r="F136" s="17">
        <v>1</v>
      </c>
      <c r="I136" s="17">
        <v>4</v>
      </c>
      <c r="J136" s="17">
        <v>4</v>
      </c>
      <c r="O136" s="17">
        <v>1</v>
      </c>
      <c r="P136" s="17">
        <v>1</v>
      </c>
      <c r="Q136" s="17">
        <v>2</v>
      </c>
      <c r="R136" s="17">
        <v>2</v>
      </c>
      <c r="U136" s="17">
        <v>1</v>
      </c>
      <c r="AU136" s="11"/>
      <c r="AX136" s="17">
        <v>1</v>
      </c>
      <c r="BD136" s="17">
        <v>1</v>
      </c>
      <c r="BG136" s="11"/>
      <c r="BH136" s="17">
        <v>1</v>
      </c>
      <c r="BI136" s="17">
        <v>1</v>
      </c>
      <c r="BJ136" s="17">
        <v>1</v>
      </c>
    </row>
    <row r="137" spans="1:62" s="17" customFormat="1" x14ac:dyDescent="0.3">
      <c r="A137" s="39" t="s">
        <v>592</v>
      </c>
      <c r="B137" s="35" t="s">
        <v>577</v>
      </c>
      <c r="C137" s="17">
        <v>40</v>
      </c>
      <c r="F137" s="17">
        <v>1</v>
      </c>
      <c r="I137" s="17">
        <v>4</v>
      </c>
      <c r="J137" s="17">
        <v>4</v>
      </c>
      <c r="O137" s="17">
        <v>1</v>
      </c>
      <c r="P137" s="17">
        <v>1</v>
      </c>
      <c r="Q137" s="17">
        <v>2</v>
      </c>
      <c r="R137" s="17">
        <v>2</v>
      </c>
      <c r="U137" s="17">
        <v>1</v>
      </c>
      <c r="AU137" s="11"/>
      <c r="AX137" s="17">
        <v>1</v>
      </c>
      <c r="BD137" s="17">
        <v>1</v>
      </c>
      <c r="BG137" s="11"/>
      <c r="BH137" s="17">
        <v>1</v>
      </c>
      <c r="BI137" s="17">
        <v>1</v>
      </c>
      <c r="BJ137" s="17">
        <v>1</v>
      </c>
    </row>
    <row r="138" spans="1:62" s="17" customFormat="1" x14ac:dyDescent="0.3">
      <c r="A138" s="39" t="s">
        <v>592</v>
      </c>
      <c r="B138" s="35" t="s">
        <v>578</v>
      </c>
      <c r="C138" s="17">
        <v>40</v>
      </c>
      <c r="F138" s="17">
        <v>1</v>
      </c>
      <c r="I138" s="17">
        <v>4</v>
      </c>
      <c r="J138" s="17">
        <v>4</v>
      </c>
      <c r="O138" s="17">
        <v>1</v>
      </c>
      <c r="P138" s="17">
        <v>1</v>
      </c>
      <c r="Q138" s="17">
        <v>2</v>
      </c>
      <c r="R138" s="17">
        <v>2</v>
      </c>
      <c r="U138" s="17">
        <v>1</v>
      </c>
      <c r="AU138" s="11"/>
      <c r="AX138" s="17">
        <v>1</v>
      </c>
      <c r="BD138" s="17">
        <v>1</v>
      </c>
      <c r="BG138" s="11"/>
      <c r="BH138" s="17">
        <v>1</v>
      </c>
      <c r="BI138" s="17">
        <v>1</v>
      </c>
      <c r="BJ138" s="17">
        <v>1</v>
      </c>
    </row>
    <row r="139" spans="1:62" s="17" customFormat="1" x14ac:dyDescent="0.3">
      <c r="A139" s="41" t="s">
        <v>579</v>
      </c>
      <c r="B139" s="35" t="s">
        <v>575</v>
      </c>
      <c r="C139" s="17">
        <v>40</v>
      </c>
      <c r="F139" s="17">
        <v>1</v>
      </c>
      <c r="I139" s="17">
        <v>4</v>
      </c>
      <c r="J139" s="17">
        <v>4</v>
      </c>
      <c r="O139" s="17">
        <v>2</v>
      </c>
      <c r="Q139" s="17">
        <v>4</v>
      </c>
      <c r="R139" s="17">
        <v>4</v>
      </c>
      <c r="V139" s="17">
        <v>1</v>
      </c>
      <c r="W139" s="17">
        <v>1</v>
      </c>
      <c r="X139" s="17">
        <v>4</v>
      </c>
      <c r="Y139" s="17">
        <v>4</v>
      </c>
      <c r="Z139" s="17">
        <v>6</v>
      </c>
      <c r="AA139" s="17">
        <v>6</v>
      </c>
      <c r="AB139" s="17">
        <v>2</v>
      </c>
      <c r="AG139" s="17">
        <v>1</v>
      </c>
      <c r="AH139" s="17">
        <v>3</v>
      </c>
      <c r="AP139" s="17">
        <v>30</v>
      </c>
      <c r="AQ139" s="17">
        <v>6</v>
      </c>
      <c r="AR139" s="17">
        <v>2</v>
      </c>
      <c r="AS139" s="17">
        <v>2</v>
      </c>
      <c r="AT139" s="17">
        <v>2</v>
      </c>
      <c r="AU139" s="11"/>
      <c r="AZ139" s="17">
        <v>1</v>
      </c>
      <c r="BC139" s="17">
        <v>1</v>
      </c>
      <c r="BE139" s="17">
        <v>3</v>
      </c>
      <c r="BG139" s="11"/>
      <c r="BH139" s="17">
        <v>1</v>
      </c>
      <c r="BI139" s="17">
        <v>1</v>
      </c>
      <c r="BJ139" s="17">
        <v>1</v>
      </c>
    </row>
    <row r="140" spans="1:62" s="17" customFormat="1" x14ac:dyDescent="0.3">
      <c r="A140" s="39" t="s">
        <v>592</v>
      </c>
      <c r="B140" s="35" t="s">
        <v>580</v>
      </c>
      <c r="C140" s="17">
        <v>40</v>
      </c>
      <c r="F140" s="17">
        <v>1</v>
      </c>
      <c r="I140" s="17">
        <v>4</v>
      </c>
      <c r="J140" s="17">
        <v>4</v>
      </c>
      <c r="O140" s="17">
        <v>1</v>
      </c>
      <c r="P140" s="17">
        <v>1</v>
      </c>
      <c r="Q140" s="17">
        <v>2</v>
      </c>
      <c r="R140" s="17">
        <v>2</v>
      </c>
      <c r="U140" s="17">
        <v>1</v>
      </c>
      <c r="AU140" s="11"/>
      <c r="AX140" s="17">
        <v>1</v>
      </c>
      <c r="BD140" s="17">
        <v>1</v>
      </c>
      <c r="BG140" s="11"/>
      <c r="BH140" s="17">
        <v>1</v>
      </c>
      <c r="BI140" s="17">
        <v>1</v>
      </c>
      <c r="BJ140" s="17">
        <v>1</v>
      </c>
    </row>
    <row r="141" spans="1:62" s="17" customFormat="1" x14ac:dyDescent="0.3">
      <c r="A141" s="39" t="s">
        <v>592</v>
      </c>
      <c r="B141" s="35" t="s">
        <v>581</v>
      </c>
      <c r="C141" s="17">
        <v>40</v>
      </c>
      <c r="F141" s="17">
        <v>1</v>
      </c>
      <c r="I141" s="17">
        <v>4</v>
      </c>
      <c r="J141" s="17">
        <v>4</v>
      </c>
      <c r="O141" s="17">
        <v>1</v>
      </c>
      <c r="P141" s="17">
        <v>1</v>
      </c>
      <c r="Q141" s="17">
        <v>2</v>
      </c>
      <c r="R141" s="17">
        <v>2</v>
      </c>
      <c r="U141" s="17">
        <v>1</v>
      </c>
      <c r="AU141" s="11"/>
      <c r="AX141" s="17">
        <v>1</v>
      </c>
      <c r="BD141" s="17">
        <v>1</v>
      </c>
      <c r="BG141" s="11"/>
      <c r="BH141" s="17">
        <v>1</v>
      </c>
      <c r="BI141" s="17">
        <v>1</v>
      </c>
      <c r="BJ141" s="17">
        <v>1</v>
      </c>
    </row>
    <row r="142" spans="1:62" s="17" customFormat="1" x14ac:dyDescent="0.3">
      <c r="A142" s="39" t="s">
        <v>592</v>
      </c>
      <c r="B142" s="35" t="s">
        <v>582</v>
      </c>
      <c r="C142" s="17">
        <v>40</v>
      </c>
      <c r="F142" s="17">
        <v>1</v>
      </c>
      <c r="I142" s="17">
        <v>4</v>
      </c>
      <c r="J142" s="17">
        <v>4</v>
      </c>
      <c r="O142" s="17">
        <v>1</v>
      </c>
      <c r="P142" s="17">
        <v>1</v>
      </c>
      <c r="Q142" s="17">
        <v>2</v>
      </c>
      <c r="R142" s="17">
        <v>2</v>
      </c>
      <c r="U142" s="17">
        <v>1</v>
      </c>
      <c r="AU142" s="11"/>
      <c r="AX142" s="17">
        <v>1</v>
      </c>
      <c r="BD142" s="17">
        <v>1</v>
      </c>
      <c r="BG142" s="11"/>
      <c r="BH142" s="17">
        <v>1</v>
      </c>
      <c r="BI142" s="17">
        <v>1</v>
      </c>
      <c r="BJ142" s="17">
        <v>1</v>
      </c>
    </row>
    <row r="143" spans="1:62" s="17" customFormat="1" x14ac:dyDescent="0.3">
      <c r="A143" s="39" t="s">
        <v>592</v>
      </c>
      <c r="B143" s="35" t="s">
        <v>583</v>
      </c>
      <c r="C143" s="17">
        <v>40</v>
      </c>
      <c r="F143" s="17">
        <v>1</v>
      </c>
      <c r="I143" s="17">
        <v>4</v>
      </c>
      <c r="J143" s="17">
        <v>4</v>
      </c>
      <c r="O143" s="17">
        <v>1</v>
      </c>
      <c r="P143" s="17">
        <v>1</v>
      </c>
      <c r="Q143" s="17">
        <v>2</v>
      </c>
      <c r="R143" s="17">
        <v>2</v>
      </c>
      <c r="U143" s="17">
        <v>1</v>
      </c>
      <c r="AU143" s="11"/>
      <c r="AX143" s="17">
        <v>1</v>
      </c>
      <c r="BD143" s="17">
        <v>1</v>
      </c>
      <c r="BG143" s="11"/>
      <c r="BH143" s="17">
        <v>1</v>
      </c>
      <c r="BI143" s="17">
        <v>1</v>
      </c>
      <c r="BJ143" s="17">
        <v>1</v>
      </c>
    </row>
    <row r="144" spans="1:62" s="17" customFormat="1" x14ac:dyDescent="0.3">
      <c r="A144" s="39" t="s">
        <v>592</v>
      </c>
      <c r="B144" s="35" t="s">
        <v>584</v>
      </c>
      <c r="C144" s="17">
        <v>40</v>
      </c>
      <c r="F144" s="17">
        <v>1</v>
      </c>
      <c r="I144" s="17">
        <v>4</v>
      </c>
      <c r="J144" s="17">
        <v>4</v>
      </c>
      <c r="O144" s="17">
        <v>1</v>
      </c>
      <c r="P144" s="17">
        <v>1</v>
      </c>
      <c r="Q144" s="17">
        <v>2</v>
      </c>
      <c r="R144" s="17">
        <v>2</v>
      </c>
      <c r="U144" s="17">
        <v>1</v>
      </c>
      <c r="AU144" s="11"/>
      <c r="AX144" s="17">
        <v>1</v>
      </c>
      <c r="BD144" s="17">
        <v>1</v>
      </c>
      <c r="BG144" s="11"/>
      <c r="BH144" s="17">
        <v>1</v>
      </c>
      <c r="BI144" s="17">
        <v>1</v>
      </c>
      <c r="BJ144" s="17">
        <v>1</v>
      </c>
    </row>
    <row r="145" spans="1:64" s="17" customFormat="1" x14ac:dyDescent="0.3">
      <c r="A145" s="39" t="s">
        <v>592</v>
      </c>
      <c r="B145" s="35" t="s">
        <v>585</v>
      </c>
      <c r="C145" s="17">
        <v>40</v>
      </c>
      <c r="F145" s="17">
        <v>1</v>
      </c>
      <c r="I145" s="17">
        <v>4</v>
      </c>
      <c r="J145" s="17">
        <v>4</v>
      </c>
      <c r="O145" s="17">
        <v>1</v>
      </c>
      <c r="P145" s="17">
        <v>1</v>
      </c>
      <c r="Q145" s="17">
        <v>2</v>
      </c>
      <c r="R145" s="17">
        <v>2</v>
      </c>
      <c r="U145" s="17">
        <v>1</v>
      </c>
      <c r="AU145" s="11"/>
      <c r="AX145" s="17">
        <v>1</v>
      </c>
      <c r="BD145" s="17">
        <v>1</v>
      </c>
      <c r="BG145" s="11"/>
      <c r="BH145" s="17">
        <v>1</v>
      </c>
      <c r="BI145" s="17">
        <v>1</v>
      </c>
      <c r="BJ145" s="17">
        <v>1</v>
      </c>
    </row>
    <row r="146" spans="1:64" s="17" customFormat="1" x14ac:dyDescent="0.3">
      <c r="A146" s="39" t="s">
        <v>592</v>
      </c>
      <c r="B146" s="35" t="s">
        <v>586</v>
      </c>
      <c r="C146" s="17">
        <v>40</v>
      </c>
      <c r="F146" s="17">
        <v>1</v>
      </c>
      <c r="I146" s="17">
        <v>4</v>
      </c>
      <c r="J146" s="17">
        <v>4</v>
      </c>
      <c r="O146" s="17">
        <v>1</v>
      </c>
      <c r="P146" s="17">
        <v>1</v>
      </c>
      <c r="Q146" s="17">
        <v>2</v>
      </c>
      <c r="R146" s="17">
        <v>2</v>
      </c>
      <c r="U146" s="17">
        <v>1</v>
      </c>
      <c r="AU146" s="11"/>
      <c r="AX146" s="17">
        <v>1</v>
      </c>
      <c r="BD146" s="17">
        <v>1</v>
      </c>
      <c r="BG146" s="11"/>
      <c r="BH146" s="17">
        <v>1</v>
      </c>
      <c r="BI146" s="17">
        <v>1</v>
      </c>
      <c r="BJ146" s="17">
        <v>1</v>
      </c>
    </row>
    <row r="147" spans="1:64" s="17" customFormat="1" x14ac:dyDescent="0.3">
      <c r="A147" s="39" t="s">
        <v>592</v>
      </c>
      <c r="B147" s="35" t="s">
        <v>587</v>
      </c>
      <c r="C147" s="17">
        <v>40</v>
      </c>
      <c r="F147" s="17">
        <v>1</v>
      </c>
      <c r="I147" s="17">
        <v>4</v>
      </c>
      <c r="J147" s="17">
        <v>4</v>
      </c>
      <c r="O147" s="17">
        <v>1</v>
      </c>
      <c r="P147" s="17">
        <v>1</v>
      </c>
      <c r="Q147" s="17">
        <v>2</v>
      </c>
      <c r="R147" s="17">
        <v>2</v>
      </c>
      <c r="U147" s="17">
        <v>1</v>
      </c>
      <c r="AU147" s="11"/>
      <c r="AX147" s="17">
        <v>1</v>
      </c>
      <c r="BD147" s="17">
        <v>1</v>
      </c>
      <c r="BG147" s="11"/>
      <c r="BH147" s="17">
        <v>1</v>
      </c>
      <c r="BI147" s="17">
        <v>1</v>
      </c>
      <c r="BJ147" s="17">
        <v>1</v>
      </c>
    </row>
    <row r="148" spans="1:64" s="17" customFormat="1" x14ac:dyDescent="0.3">
      <c r="A148" s="39" t="s">
        <v>592</v>
      </c>
      <c r="B148" s="35" t="s">
        <v>588</v>
      </c>
      <c r="C148" s="17">
        <v>40</v>
      </c>
      <c r="F148" s="17">
        <v>1</v>
      </c>
      <c r="I148" s="17">
        <v>4</v>
      </c>
      <c r="J148" s="17">
        <v>4</v>
      </c>
      <c r="O148" s="17">
        <v>1</v>
      </c>
      <c r="P148" s="17">
        <v>1</v>
      </c>
      <c r="Q148" s="17">
        <v>2</v>
      </c>
      <c r="R148" s="17">
        <v>2</v>
      </c>
      <c r="U148" s="17">
        <v>1</v>
      </c>
      <c r="AU148" s="11"/>
      <c r="AX148" s="17">
        <v>1</v>
      </c>
      <c r="BD148" s="17">
        <v>1</v>
      </c>
      <c r="BG148" s="11"/>
      <c r="BH148" s="17">
        <v>1</v>
      </c>
      <c r="BI148" s="17">
        <v>1</v>
      </c>
      <c r="BJ148" s="17">
        <v>1</v>
      </c>
    </row>
    <row r="149" spans="1:64" s="17" customFormat="1" x14ac:dyDescent="0.3">
      <c r="A149" s="38" t="s">
        <v>579</v>
      </c>
      <c r="B149" s="35" t="s">
        <v>589</v>
      </c>
      <c r="C149" s="17">
        <v>40</v>
      </c>
      <c r="F149" s="17">
        <v>1</v>
      </c>
      <c r="I149" s="17">
        <v>4</v>
      </c>
      <c r="J149" s="17">
        <v>4</v>
      </c>
      <c r="O149" s="17">
        <v>2</v>
      </c>
      <c r="Q149" s="17">
        <v>4</v>
      </c>
      <c r="R149" s="17">
        <v>4</v>
      </c>
      <c r="V149" s="17">
        <v>1</v>
      </c>
      <c r="W149" s="17">
        <v>1</v>
      </c>
      <c r="X149" s="17">
        <v>4</v>
      </c>
      <c r="Y149" s="17">
        <v>4</v>
      </c>
      <c r="Z149" s="17">
        <v>6</v>
      </c>
      <c r="AA149" s="17">
        <v>6</v>
      </c>
      <c r="AB149" s="17">
        <v>2</v>
      </c>
      <c r="AG149" s="17">
        <v>1</v>
      </c>
      <c r="AH149" s="17">
        <v>3</v>
      </c>
      <c r="AP149" s="17">
        <v>30</v>
      </c>
      <c r="AQ149" s="17">
        <v>6</v>
      </c>
      <c r="AR149" s="17">
        <v>2</v>
      </c>
      <c r="AS149" s="17">
        <v>2</v>
      </c>
      <c r="AT149" s="17">
        <v>2</v>
      </c>
      <c r="AU149" s="11"/>
      <c r="AZ149" s="17">
        <v>1</v>
      </c>
      <c r="BC149" s="17">
        <v>1</v>
      </c>
      <c r="BE149" s="17">
        <v>3</v>
      </c>
      <c r="BG149" s="11"/>
      <c r="BH149" s="17">
        <v>1</v>
      </c>
      <c r="BI149" s="17">
        <v>1</v>
      </c>
      <c r="BJ149" s="17">
        <v>1</v>
      </c>
      <c r="BK149" s="17">
        <v>1</v>
      </c>
    </row>
    <row r="150" spans="1:64" s="17" customFormat="1" x14ac:dyDescent="0.3">
      <c r="A150" s="35"/>
      <c r="B150" s="35"/>
      <c r="AU150" s="11"/>
      <c r="BG150" s="11"/>
    </row>
    <row r="151" spans="1:64" s="17" customFormat="1" x14ac:dyDescent="0.3">
      <c r="A151" s="32" t="s">
        <v>561</v>
      </c>
      <c r="B151" s="32" t="s">
        <v>559</v>
      </c>
      <c r="C151" s="17">
        <v>60</v>
      </c>
      <c r="I151" s="17">
        <v>3</v>
      </c>
      <c r="J151" s="17">
        <v>3</v>
      </c>
      <c r="O151" s="17">
        <v>2</v>
      </c>
      <c r="Q151" s="17">
        <v>4</v>
      </c>
      <c r="R151" s="17">
        <v>4</v>
      </c>
      <c r="V151" s="17">
        <v>1</v>
      </c>
      <c r="W151" s="17">
        <v>1</v>
      </c>
      <c r="X151" s="17">
        <v>3</v>
      </c>
      <c r="Y151" s="17">
        <v>3</v>
      </c>
      <c r="Z151" s="17">
        <v>6</v>
      </c>
      <c r="AA151" s="17">
        <v>6</v>
      </c>
      <c r="AG151" s="17">
        <v>1</v>
      </c>
      <c r="AH151" s="17">
        <v>6</v>
      </c>
      <c r="AK151" s="17">
        <v>6</v>
      </c>
      <c r="AP151" s="17">
        <v>30</v>
      </c>
      <c r="AQ151" s="17">
        <v>6</v>
      </c>
      <c r="AR151" s="17">
        <v>2</v>
      </c>
      <c r="AS151" s="17">
        <v>2</v>
      </c>
      <c r="AT151" s="17">
        <v>2</v>
      </c>
      <c r="AU151" s="11"/>
      <c r="AZ151" s="17">
        <v>1</v>
      </c>
      <c r="BE151" s="17">
        <v>2</v>
      </c>
      <c r="BG151" s="11"/>
      <c r="BH151" s="17">
        <v>2</v>
      </c>
      <c r="BI151" s="17">
        <v>2</v>
      </c>
      <c r="BK151" s="17">
        <v>1</v>
      </c>
    </row>
    <row r="152" spans="1:64" s="17" customFormat="1" x14ac:dyDescent="0.3">
      <c r="A152" s="32" t="s">
        <v>562</v>
      </c>
      <c r="B152" s="32" t="s">
        <v>560</v>
      </c>
      <c r="C152" s="17">
        <v>40</v>
      </c>
      <c r="I152" s="31">
        <v>3</v>
      </c>
      <c r="J152" s="31">
        <v>3</v>
      </c>
      <c r="K152" s="31"/>
      <c r="L152" s="31"/>
      <c r="M152" s="31"/>
      <c r="N152" s="31"/>
      <c r="O152" s="31">
        <v>3</v>
      </c>
      <c r="P152" s="31">
        <v>1</v>
      </c>
      <c r="Q152" s="31">
        <v>5</v>
      </c>
      <c r="R152" s="31">
        <v>4</v>
      </c>
      <c r="S152" s="31">
        <v>1</v>
      </c>
      <c r="T152" s="31"/>
      <c r="U152" s="31">
        <v>1</v>
      </c>
      <c r="V152" s="31">
        <v>1</v>
      </c>
      <c r="W152" s="31">
        <v>1</v>
      </c>
      <c r="X152" s="31">
        <v>3</v>
      </c>
      <c r="Y152" s="31"/>
      <c r="Z152" s="31">
        <v>3</v>
      </c>
      <c r="AA152" s="31">
        <v>3</v>
      </c>
      <c r="AB152" s="31"/>
      <c r="AC152" s="31"/>
      <c r="AD152" s="31"/>
      <c r="AE152" s="31"/>
      <c r="AF152" s="31"/>
      <c r="AG152" s="31"/>
      <c r="AH152" s="31"/>
      <c r="AI152" s="31"/>
      <c r="AJ152" s="31"/>
      <c r="AK152" s="31"/>
      <c r="AL152" s="31"/>
      <c r="AM152" s="31"/>
      <c r="AN152" s="31"/>
      <c r="AO152" s="31"/>
      <c r="AP152" s="31">
        <v>15</v>
      </c>
      <c r="AQ152" s="31">
        <v>3</v>
      </c>
      <c r="AR152" s="31">
        <v>1</v>
      </c>
      <c r="AS152" s="31">
        <v>1</v>
      </c>
      <c r="AT152" s="31">
        <v>1</v>
      </c>
      <c r="AU152" s="31"/>
      <c r="AV152" s="31">
        <v>1</v>
      </c>
      <c r="AW152" s="31"/>
      <c r="AX152" s="31"/>
      <c r="AY152" s="31">
        <v>1</v>
      </c>
      <c r="AZ152" s="31"/>
      <c r="BA152" s="31"/>
      <c r="BB152" s="31"/>
      <c r="BC152" s="31"/>
      <c r="BD152" s="31"/>
      <c r="BE152" s="31"/>
      <c r="BF152" s="31"/>
      <c r="BG152" s="31"/>
      <c r="BH152" s="31">
        <v>1</v>
      </c>
      <c r="BI152" s="31">
        <v>1</v>
      </c>
      <c r="BJ152" s="31">
        <v>1</v>
      </c>
      <c r="BK152" s="31"/>
      <c r="BL152" s="31"/>
    </row>
    <row r="153" spans="1:64" s="17" customFormat="1" x14ac:dyDescent="0.3">
      <c r="A153" s="32" t="s">
        <v>488</v>
      </c>
      <c r="B153" s="32" t="s">
        <v>563</v>
      </c>
      <c r="C153" s="17">
        <v>20</v>
      </c>
      <c r="E153" s="17">
        <v>1</v>
      </c>
      <c r="I153" s="26">
        <v>4</v>
      </c>
      <c r="J153" s="26">
        <v>4</v>
      </c>
      <c r="K153" s="26"/>
      <c r="L153" s="26">
        <v>1</v>
      </c>
      <c r="M153" s="26"/>
      <c r="N153" s="26"/>
      <c r="O153" s="26">
        <v>4</v>
      </c>
      <c r="P153" s="26"/>
      <c r="Q153" s="26">
        <v>8</v>
      </c>
      <c r="R153" s="26">
        <v>8</v>
      </c>
      <c r="S153" s="26"/>
      <c r="T153" s="26"/>
      <c r="U153" s="26"/>
      <c r="V153" s="26">
        <v>2</v>
      </c>
      <c r="W153" s="26">
        <v>2</v>
      </c>
      <c r="X153" s="26">
        <v>6</v>
      </c>
      <c r="Y153" s="26">
        <v>3</v>
      </c>
      <c r="Z153" s="26">
        <v>9</v>
      </c>
      <c r="AA153" s="26">
        <v>9</v>
      </c>
      <c r="AB153" s="26"/>
      <c r="AC153" s="26"/>
      <c r="AD153" s="26"/>
      <c r="AE153" s="26"/>
      <c r="AF153" s="26"/>
      <c r="AG153" s="26">
        <v>1</v>
      </c>
      <c r="AH153" s="26">
        <v>6</v>
      </c>
      <c r="AI153" s="26"/>
      <c r="AJ153" s="26"/>
      <c r="AK153" s="26"/>
      <c r="AL153" s="26"/>
      <c r="AM153" s="26"/>
      <c r="AN153" s="26"/>
      <c r="AO153" s="26"/>
      <c r="AP153" s="26">
        <v>15</v>
      </c>
      <c r="AQ153" s="26">
        <v>3</v>
      </c>
      <c r="AR153" s="26">
        <v>1</v>
      </c>
      <c r="AS153" s="26">
        <v>1</v>
      </c>
      <c r="AT153" s="26">
        <v>1</v>
      </c>
      <c r="AU153" s="26"/>
      <c r="AV153" s="26">
        <v>1</v>
      </c>
      <c r="AW153" s="26"/>
      <c r="AX153" s="26"/>
      <c r="AY153" s="26"/>
      <c r="AZ153" s="26">
        <v>1</v>
      </c>
      <c r="BA153" s="26"/>
      <c r="BB153" s="26"/>
      <c r="BC153" s="26"/>
      <c r="BD153" s="26"/>
      <c r="BE153" s="26">
        <v>1</v>
      </c>
      <c r="BF153" s="26"/>
      <c r="BG153" s="26"/>
      <c r="BH153" s="26">
        <v>3</v>
      </c>
      <c r="BI153" s="26">
        <v>3</v>
      </c>
      <c r="BJ153" s="26">
        <v>1</v>
      </c>
      <c r="BK153" s="26">
        <v>1</v>
      </c>
      <c r="BL153" s="26"/>
    </row>
    <row r="156" spans="1:64" x14ac:dyDescent="0.3">
      <c r="A156" s="8" t="s">
        <v>490</v>
      </c>
      <c r="C156" s="8">
        <f>SUM(C2:C155)</f>
        <v>7477.11</v>
      </c>
      <c r="D156" s="17">
        <f t="shared" ref="D156:BL156" si="0">SUM(D2:D155)</f>
        <v>14</v>
      </c>
      <c r="E156" s="17">
        <f t="shared" si="0"/>
        <v>10</v>
      </c>
      <c r="F156" s="17">
        <f t="shared" si="0"/>
        <v>57</v>
      </c>
      <c r="G156" s="17">
        <f t="shared" si="0"/>
        <v>1</v>
      </c>
      <c r="H156" s="17">
        <f t="shared" si="0"/>
        <v>0</v>
      </c>
      <c r="I156" s="17">
        <f t="shared" si="0"/>
        <v>464</v>
      </c>
      <c r="J156" s="17">
        <f t="shared" si="0"/>
        <v>459</v>
      </c>
      <c r="K156" s="17">
        <f t="shared" si="0"/>
        <v>5</v>
      </c>
      <c r="L156" s="17">
        <f t="shared" si="0"/>
        <v>2</v>
      </c>
      <c r="M156" s="17">
        <f t="shared" si="0"/>
        <v>4</v>
      </c>
      <c r="N156" s="17">
        <f t="shared" si="0"/>
        <v>0</v>
      </c>
      <c r="O156" s="17">
        <f t="shared" si="0"/>
        <v>203</v>
      </c>
      <c r="P156" s="17">
        <f t="shared" si="0"/>
        <v>97</v>
      </c>
      <c r="Q156" s="17">
        <f t="shared" si="0"/>
        <v>399</v>
      </c>
      <c r="R156" s="17">
        <f t="shared" si="0"/>
        <v>388</v>
      </c>
      <c r="S156" s="17">
        <f t="shared" si="0"/>
        <v>5</v>
      </c>
      <c r="T156" s="17">
        <f t="shared" si="0"/>
        <v>0</v>
      </c>
      <c r="U156" s="17">
        <f t="shared" si="0"/>
        <v>121</v>
      </c>
      <c r="V156" s="17">
        <f t="shared" si="0"/>
        <v>59</v>
      </c>
      <c r="W156" s="17">
        <f t="shared" si="0"/>
        <v>85</v>
      </c>
      <c r="X156" s="17">
        <f t="shared" si="0"/>
        <v>153</v>
      </c>
      <c r="Y156" s="17">
        <f t="shared" si="0"/>
        <v>83</v>
      </c>
      <c r="Z156" s="17">
        <f t="shared" si="0"/>
        <v>210</v>
      </c>
      <c r="AA156" s="17">
        <f t="shared" si="0"/>
        <v>195</v>
      </c>
      <c r="AB156" s="17">
        <f t="shared" si="0"/>
        <v>34</v>
      </c>
      <c r="AC156" s="17">
        <f t="shared" si="0"/>
        <v>10</v>
      </c>
      <c r="AD156" s="17">
        <f t="shared" si="0"/>
        <v>14</v>
      </c>
      <c r="AE156" s="17">
        <f t="shared" si="0"/>
        <v>5</v>
      </c>
      <c r="AF156" s="17">
        <f t="shared" si="0"/>
        <v>12</v>
      </c>
      <c r="AG156" s="17">
        <f t="shared" si="0"/>
        <v>34</v>
      </c>
      <c r="AH156" s="17">
        <f t="shared" si="0"/>
        <v>97</v>
      </c>
      <c r="AI156" s="17">
        <f t="shared" si="0"/>
        <v>0</v>
      </c>
      <c r="AJ156" s="17">
        <f t="shared" si="0"/>
        <v>12</v>
      </c>
      <c r="AK156" s="17">
        <f t="shared" si="0"/>
        <v>18</v>
      </c>
      <c r="AL156" s="17">
        <f t="shared" si="0"/>
        <v>26</v>
      </c>
      <c r="AM156" s="17">
        <f t="shared" si="0"/>
        <v>24</v>
      </c>
      <c r="AN156" s="17">
        <f t="shared" si="0"/>
        <v>0</v>
      </c>
      <c r="AO156" s="17">
        <f t="shared" si="0"/>
        <v>0</v>
      </c>
      <c r="AP156" s="17">
        <f t="shared" si="0"/>
        <v>1370</v>
      </c>
      <c r="AQ156" s="17">
        <f t="shared" si="0"/>
        <v>260</v>
      </c>
      <c r="AR156" s="17">
        <f t="shared" si="0"/>
        <v>82</v>
      </c>
      <c r="AS156" s="17">
        <f t="shared" si="0"/>
        <v>82</v>
      </c>
      <c r="AT156" s="17">
        <f t="shared" si="0"/>
        <v>82</v>
      </c>
      <c r="AU156" s="17">
        <f t="shared" si="0"/>
        <v>0</v>
      </c>
      <c r="AV156" s="17">
        <f t="shared" si="0"/>
        <v>27</v>
      </c>
      <c r="AW156" s="17">
        <f t="shared" si="0"/>
        <v>5</v>
      </c>
      <c r="AX156" s="17">
        <f t="shared" si="0"/>
        <v>85</v>
      </c>
      <c r="AY156" s="17">
        <f t="shared" si="0"/>
        <v>5</v>
      </c>
      <c r="AZ156" s="17">
        <f t="shared" si="0"/>
        <v>19</v>
      </c>
      <c r="BA156" s="17">
        <f t="shared" si="0"/>
        <v>8</v>
      </c>
      <c r="BB156" s="17">
        <f t="shared" si="0"/>
        <v>3</v>
      </c>
      <c r="BC156" s="17">
        <f t="shared" si="0"/>
        <v>5</v>
      </c>
      <c r="BD156" s="17">
        <f t="shared" si="0"/>
        <v>18</v>
      </c>
      <c r="BE156" s="17">
        <f t="shared" si="0"/>
        <v>77</v>
      </c>
      <c r="BF156" s="8">
        <f t="shared" si="0"/>
        <v>5</v>
      </c>
      <c r="BH156" s="11">
        <f t="shared" si="0"/>
        <v>123</v>
      </c>
      <c r="BI156" s="11">
        <f t="shared" si="0"/>
        <v>123</v>
      </c>
      <c r="BJ156" s="11">
        <f t="shared" si="0"/>
        <v>92</v>
      </c>
      <c r="BK156" s="11">
        <f t="shared" si="0"/>
        <v>17</v>
      </c>
      <c r="BL156" s="9">
        <f t="shared" si="0"/>
        <v>0</v>
      </c>
    </row>
    <row r="157" spans="1:64" x14ac:dyDescent="0.3">
      <c r="A157" s="8" t="s">
        <v>491</v>
      </c>
      <c r="C157" s="8">
        <f>C156*3</f>
        <v>22431.329999999998</v>
      </c>
    </row>
    <row r="158" spans="1:64" x14ac:dyDescent="0.3">
      <c r="A158" s="8" t="s">
        <v>492</v>
      </c>
      <c r="C158" s="8">
        <f>C156*1</f>
        <v>7477.11</v>
      </c>
    </row>
    <row r="159" spans="1:64" x14ac:dyDescent="0.3">
      <c r="A159" s="13" t="s">
        <v>501</v>
      </c>
    </row>
    <row r="160" spans="1:64" x14ac:dyDescent="0.3">
      <c r="A160" s="9"/>
    </row>
    <row r="161" spans="1:2" x14ac:dyDescent="0.3">
      <c r="A161" s="9"/>
    </row>
    <row r="162" spans="1:2" x14ac:dyDescent="0.3">
      <c r="A162" s="9"/>
    </row>
    <row r="163" spans="1:2" x14ac:dyDescent="0.3">
      <c r="A163" s="9"/>
    </row>
    <row r="164" spans="1:2" x14ac:dyDescent="0.3">
      <c r="A164" s="9"/>
    </row>
    <row r="165" spans="1:2" x14ac:dyDescent="0.3">
      <c r="A165" s="9">
        <v>609975</v>
      </c>
      <c r="B165" s="8">
        <v>9788764</v>
      </c>
    </row>
    <row r="166" spans="1:2" x14ac:dyDescent="0.3">
      <c r="A166" s="9">
        <v>609388</v>
      </c>
      <c r="B166" s="8">
        <v>9789439</v>
      </c>
    </row>
    <row r="167" spans="1:2" x14ac:dyDescent="0.3">
      <c r="A167" s="9">
        <v>609394</v>
      </c>
      <c r="B167" s="8">
        <v>9788990</v>
      </c>
    </row>
    <row r="168" spans="1:2" x14ac:dyDescent="0.3">
      <c r="A168" s="9">
        <v>609392</v>
      </c>
      <c r="B168" s="8">
        <v>9788899</v>
      </c>
    </row>
    <row r="169" spans="1:2" x14ac:dyDescent="0.3">
      <c r="A169" s="9"/>
    </row>
    <row r="170" spans="1:2" x14ac:dyDescent="0.3">
      <c r="A170" s="9"/>
    </row>
    <row r="172" spans="1:2" x14ac:dyDescent="0.3">
      <c r="A172" s="16" t="s">
        <v>503</v>
      </c>
    </row>
    <row r="173" spans="1:2" x14ac:dyDescent="0.3">
      <c r="A173" s="16" t="s">
        <v>504</v>
      </c>
    </row>
    <row r="174" spans="1:2" x14ac:dyDescent="0.3">
      <c r="A174" s="16" t="s">
        <v>505</v>
      </c>
    </row>
    <row r="175" spans="1:2" x14ac:dyDescent="0.3">
      <c r="A175" s="16" t="s">
        <v>506</v>
      </c>
    </row>
    <row r="176" spans="1:2" x14ac:dyDescent="0.3">
      <c r="A176" s="16" t="s">
        <v>507</v>
      </c>
    </row>
    <row r="177" spans="1:1" x14ac:dyDescent="0.3">
      <c r="A177" s="16" t="s">
        <v>508</v>
      </c>
    </row>
  </sheetData>
  <mergeCells count="4">
    <mergeCell ref="A17:A18"/>
    <mergeCell ref="C17:C18"/>
    <mergeCell ref="A19:A20"/>
    <mergeCell ref="C19:C20"/>
  </mergeCells>
  <phoneticPr fontId="18"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DDEF PRES REF 2023 A3</vt:lpstr>
      <vt:lpstr>Hoja1 (2)</vt:lpstr>
      <vt:lpstr>'DDEF PRES REF 2023 A3'!Área_de_impresión</vt:lpstr>
      <vt:lpstr>'DDEF PRES REF 2023 A3'!Títulos_a_imprimir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JAVIER PALADINES ZURITA</dc:creator>
  <cp:lastModifiedBy>ORLANDO FRANKLIN ZUNIGA GODOY</cp:lastModifiedBy>
  <cp:lastPrinted>2023-04-20T19:29:12Z</cp:lastPrinted>
  <dcterms:created xsi:type="dcterms:W3CDTF">2019-11-19T17:22:23Z</dcterms:created>
  <dcterms:modified xsi:type="dcterms:W3CDTF">2023-04-25T21:59:54Z</dcterms:modified>
</cp:coreProperties>
</file>